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480" windowHeight="8475"/>
  </bookViews>
  <sheets>
    <sheet name="Suivi détaillé" sheetId="4" r:id="rId1"/>
    <sheet name="Recap Solde" sheetId="5" r:id="rId2"/>
  </sheets>
  <definedNames>
    <definedName name="_Ajinca">'Recap Solde'!$E$6</definedName>
    <definedName name="_Allen">'Recap Solde'!$E$8</definedName>
    <definedName name="_Babault">'Recap Solde'!$E$10</definedName>
    <definedName name="_Baguet">'Recap Solde'!$E$12</definedName>
    <definedName name="_Benoit">'Recap Solde'!$E$14</definedName>
    <definedName name="_Blanes">'Recap Solde'!$E$16</definedName>
    <definedName name="_Blant">'Recap Solde'!$E$18</definedName>
    <definedName name="_Bonnet">'Recap Solde'!$E$20</definedName>
    <definedName name="_Bouchonnet">'Recap Solde'!$E$22</definedName>
    <definedName name="_Eyrignoux">'Recap Solde'!$E$24</definedName>
    <definedName name="_xlnm._FilterDatabase" localSheetId="1" hidden="1">'Recap Solde'!$A$5:$E$62</definedName>
    <definedName name="_xlnm._FilterDatabase" localSheetId="0" hidden="1">'Suivi détaillé'!$A$5:$M$63</definedName>
    <definedName name="_Foulon">'Recap Solde'!$E$26</definedName>
    <definedName name="_garcia">'Recap Solde'!$E$28</definedName>
    <definedName name="_Hooper">'Recap Solde'!$E$30</definedName>
    <definedName name="_Jacquot">'Recap Solde'!$E$32</definedName>
    <definedName name="_Jelali">'Recap Solde'!$E$34</definedName>
    <definedName name="_Lagrange">'Recap Solde'!$E$36</definedName>
    <definedName name="_Ligot">'Recap Solde'!$E$38</definedName>
    <definedName name="_Marty">'Recap Solde'!$E$40</definedName>
    <definedName name="_Michon">'Recap Solde'!$E$42</definedName>
    <definedName name="_Milhas">'Recap Solde'!#REF!</definedName>
    <definedName name="_Mobbs">'Recap Solde'!$E$44</definedName>
    <definedName name="_Nattier">'Recap Solde'!$E$46</definedName>
    <definedName name="_Paquereau">'Recap Solde'!$E$48</definedName>
    <definedName name="_Paradis">'Recap Solde'!$E$50</definedName>
    <definedName name="_Poinsot">'Recap Solde'!$E$52</definedName>
    <definedName name="_prost">'Recap Solde'!$E$54</definedName>
    <definedName name="_Vallee">'Recap Solde'!$E$56</definedName>
    <definedName name="_Zakeossian">'Recap Solde'!$E$58</definedName>
    <definedName name="_Zivkovic">'Recap Solde'!$E$60</definedName>
    <definedName name="_xlnm.Print_Titles" localSheetId="1">'Recap Solde'!$1:$4</definedName>
    <definedName name="_xlnm.Print_Titles" localSheetId="0">'Suivi détaillé'!$1:$4</definedName>
    <definedName name="_xlnm.Print_Area" localSheetId="1">'Recap Solde'!$A$1:$E$62</definedName>
    <definedName name="_xlnm.Print_Area" localSheetId="0">'Suivi détaillé'!$A$1:$I$65</definedName>
  </definedNames>
  <calcPr calcId="125725" fullCalcOnLoad="1"/>
</workbook>
</file>

<file path=xl/calcChain.xml><?xml version="1.0" encoding="utf-8"?>
<calcChain xmlns="http://schemas.openxmlformats.org/spreadsheetml/2006/main">
  <c r="I37" i="4"/>
  <c r="G63" l="1"/>
  <c r="D10"/>
  <c r="E63"/>
  <c r="D48"/>
  <c r="D54"/>
  <c r="C18" i="5"/>
  <c r="F48" i="4"/>
  <c r="E2" i="5"/>
  <c r="C14"/>
  <c r="B14"/>
  <c r="A14"/>
  <c r="H14" i="4"/>
  <c r="F14"/>
  <c r="D14"/>
  <c r="C46" i="5"/>
  <c r="B46"/>
  <c r="A46"/>
  <c r="H46" i="4"/>
  <c r="F46"/>
  <c r="D46"/>
  <c r="C40" i="5"/>
  <c r="B40"/>
  <c r="H40" i="4"/>
  <c r="F40"/>
  <c r="D40"/>
  <c r="C36" i="5"/>
  <c r="B36"/>
  <c r="H36" i="4"/>
  <c r="F36"/>
  <c r="D36"/>
  <c r="C52" i="5"/>
  <c r="B52"/>
  <c r="A52"/>
  <c r="H52" i="4"/>
  <c r="F52"/>
  <c r="D52"/>
  <c r="C42" i="5"/>
  <c r="B63" i="4"/>
  <c r="A6" i="5"/>
  <c r="B6"/>
  <c r="C6"/>
  <c r="A8"/>
  <c r="B8"/>
  <c r="C8"/>
  <c r="A10"/>
  <c r="B10"/>
  <c r="C10"/>
  <c r="A12"/>
  <c r="B12"/>
  <c r="C12"/>
  <c r="A16"/>
  <c r="B16"/>
  <c r="C16"/>
  <c r="A18"/>
  <c r="B18"/>
  <c r="A20"/>
  <c r="B20"/>
  <c r="C20"/>
  <c r="A22"/>
  <c r="B22"/>
  <c r="C22"/>
  <c r="A24"/>
  <c r="B24"/>
  <c r="C24"/>
  <c r="A26"/>
  <c r="B26"/>
  <c r="C26"/>
  <c r="A28"/>
  <c r="B28"/>
  <c r="C28"/>
  <c r="B30"/>
  <c r="C30"/>
  <c r="A32"/>
  <c r="B32"/>
  <c r="C32"/>
  <c r="A34"/>
  <c r="B34"/>
  <c r="C34"/>
  <c r="A38"/>
  <c r="B38"/>
  <c r="C38"/>
  <c r="A42"/>
  <c r="B42"/>
  <c r="A44"/>
  <c r="B44"/>
  <c r="C44"/>
  <c r="A48"/>
  <c r="B48"/>
  <c r="C48"/>
  <c r="A50"/>
  <c r="B50"/>
  <c r="C50"/>
  <c r="A54"/>
  <c r="B54"/>
  <c r="C54"/>
  <c r="A56"/>
  <c r="B56"/>
  <c r="C56"/>
  <c r="A58"/>
  <c r="B58"/>
  <c r="C58"/>
  <c r="A60"/>
  <c r="B60"/>
  <c r="C60"/>
  <c r="D6" i="4"/>
  <c r="F6"/>
  <c r="H6"/>
  <c r="D8"/>
  <c r="F8"/>
  <c r="H8"/>
  <c r="F10"/>
  <c r="H10"/>
  <c r="D12"/>
  <c r="H12"/>
  <c r="D16"/>
  <c r="F16"/>
  <c r="H16"/>
  <c r="I16" s="1"/>
  <c r="D16" i="5" s="1"/>
  <c r="D18" i="4"/>
  <c r="F18"/>
  <c r="H18"/>
  <c r="D20"/>
  <c r="F20"/>
  <c r="H20"/>
  <c r="I20" s="1"/>
  <c r="D22"/>
  <c r="F22"/>
  <c r="H22"/>
  <c r="D24"/>
  <c r="F24"/>
  <c r="H24"/>
  <c r="I24" s="1"/>
  <c r="D24" i="5" s="1"/>
  <c r="D26" i="4"/>
  <c r="F26"/>
  <c r="H26"/>
  <c r="D28"/>
  <c r="F28"/>
  <c r="H28"/>
  <c r="I28" s="1"/>
  <c r="D28" i="5" s="1"/>
  <c r="E28" s="1"/>
  <c r="D30" i="4"/>
  <c r="F30"/>
  <c r="H30"/>
  <c r="D32"/>
  <c r="F32"/>
  <c r="H32"/>
  <c r="D34"/>
  <c r="F34"/>
  <c r="H34"/>
  <c r="D38"/>
  <c r="F38"/>
  <c r="H38"/>
  <c r="D42"/>
  <c r="F42"/>
  <c r="H42"/>
  <c r="D44"/>
  <c r="F44"/>
  <c r="H44"/>
  <c r="H48"/>
  <c r="D50"/>
  <c r="F50"/>
  <c r="H50"/>
  <c r="F54"/>
  <c r="H54"/>
  <c r="I54" s="1"/>
  <c r="D56"/>
  <c r="F56"/>
  <c r="H56"/>
  <c r="D58"/>
  <c r="F58"/>
  <c r="H58"/>
  <c r="I58" s="1"/>
  <c r="D58" i="5" s="1"/>
  <c r="D60" i="4"/>
  <c r="F60"/>
  <c r="H60"/>
  <c r="C63"/>
  <c r="J63"/>
  <c r="K63"/>
  <c r="F12"/>
  <c r="I38" l="1"/>
  <c r="D38" i="5" s="1"/>
  <c r="E38" s="1"/>
  <c r="I6" i="4"/>
  <c r="I40"/>
  <c r="D40" i="5" s="1"/>
  <c r="E40" s="1"/>
  <c r="I50" i="4"/>
  <c r="I44"/>
  <c r="D44" i="5" s="1"/>
  <c r="E44" s="1"/>
  <c r="I32" i="4"/>
  <c r="D32" i="5" s="1"/>
  <c r="E32" s="1"/>
  <c r="M24" i="4"/>
  <c r="M58"/>
  <c r="M16"/>
  <c r="I60"/>
  <c r="I56"/>
  <c r="I48"/>
  <c r="D48" i="5" s="1"/>
  <c r="I42" i="4"/>
  <c r="I34"/>
  <c r="M34" s="1"/>
  <c r="I30"/>
  <c r="M30" s="1"/>
  <c r="I26"/>
  <c r="M26" s="1"/>
  <c r="I22"/>
  <c r="D22" i="5" s="1"/>
  <c r="E22" s="1"/>
  <c r="I18" i="4"/>
  <c r="M18" s="1"/>
  <c r="I12"/>
  <c r="I10"/>
  <c r="D10" i="5" s="1"/>
  <c r="E10" s="1"/>
  <c r="I8" i="4"/>
  <c r="I52"/>
  <c r="I36"/>
  <c r="M36" s="1"/>
  <c r="I46"/>
  <c r="I14"/>
  <c r="M14" s="1"/>
  <c r="E48" i="5"/>
  <c r="E58"/>
  <c r="E16"/>
  <c r="E24"/>
  <c r="B64"/>
  <c r="M40" i="4"/>
  <c r="D14" i="5"/>
  <c r="E14" s="1"/>
  <c r="M8" i="4"/>
  <c r="D30" i="5"/>
  <c r="E30" s="1"/>
  <c r="D8"/>
  <c r="E8" s="1"/>
  <c r="M28" i="4"/>
  <c r="D60" i="5"/>
  <c r="E60" s="1"/>
  <c r="D18"/>
  <c r="E18" s="1"/>
  <c r="D50"/>
  <c r="E50" s="1"/>
  <c r="M50" i="4"/>
  <c r="M38"/>
  <c r="D20" i="5"/>
  <c r="E20" s="1"/>
  <c r="M20" i="4"/>
  <c r="M32"/>
  <c r="M60"/>
  <c r="C64" i="5"/>
  <c r="M54" i="4"/>
  <c r="D54" i="5"/>
  <c r="E54" s="1"/>
  <c r="M46" i="4"/>
  <c r="D46" i="5"/>
  <c r="E46" s="1"/>
  <c r="M12" i="4"/>
  <c r="D12" i="5"/>
  <c r="D6" l="1"/>
  <c r="E6" s="1"/>
  <c r="M6" i="4"/>
  <c r="M48"/>
  <c r="M10"/>
  <c r="D34" i="5"/>
  <c r="E34" s="1"/>
  <c r="D26"/>
  <c r="E26" s="1"/>
  <c r="I63" i="4"/>
  <c r="M44"/>
  <c r="M42"/>
  <c r="D42" i="5"/>
  <c r="E42" s="1"/>
  <c r="D56"/>
  <c r="E56" s="1"/>
  <c r="M56" i="4"/>
  <c r="M52"/>
  <c r="D52" i="5"/>
  <c r="E52" s="1"/>
  <c r="D36"/>
  <c r="E36" s="1"/>
  <c r="M22" i="4"/>
  <c r="D64" i="5"/>
  <c r="E12"/>
  <c r="M63" i="4" l="1"/>
  <c r="E64" i="5"/>
</calcChain>
</file>

<file path=xl/sharedStrings.xml><?xml version="1.0" encoding="utf-8"?>
<sst xmlns="http://schemas.openxmlformats.org/spreadsheetml/2006/main" count="55" uniqueCount="47">
  <si>
    <t>AJINCA Philippe</t>
  </si>
  <si>
    <t>CIDRE</t>
  </si>
  <si>
    <t>JUS DE POMMES</t>
  </si>
  <si>
    <t>TOTAL</t>
  </si>
  <si>
    <t>AMAPIEN</t>
  </si>
  <si>
    <t>Prix</t>
  </si>
  <si>
    <t>ALLEN Guylaine</t>
  </si>
  <si>
    <t>BLANES Guy</t>
  </si>
  <si>
    <t>JACQUOT Dominique</t>
  </si>
  <si>
    <t>ZAKEOSSIAN Dikran et Manon</t>
  </si>
  <si>
    <t>BLANT Alain / BARDIN Isabelle</t>
  </si>
  <si>
    <t>PAQUEREAU Philippe/Valérie</t>
  </si>
  <si>
    <t>PARADIS Gilles et Catherine</t>
  </si>
  <si>
    <t>MICHON Sébastien</t>
  </si>
  <si>
    <t>BRUT</t>
  </si>
  <si>
    <t>DOUX</t>
  </si>
  <si>
    <t>Bouteille</t>
  </si>
  <si>
    <t>VINAIGRE</t>
  </si>
  <si>
    <t>bouteille</t>
  </si>
  <si>
    <t>GARCIA Marie</t>
  </si>
  <si>
    <t>BAGUET René</t>
  </si>
  <si>
    <t>EYRIGNOUX Mireille</t>
  </si>
  <si>
    <t>PROST céline</t>
  </si>
  <si>
    <t>ZIVKOVIC Véronique</t>
  </si>
  <si>
    <t>MOBBS Emma</t>
  </si>
  <si>
    <t>TOTAL DEPENSES</t>
  </si>
  <si>
    <t>VALLEE Cyril &amp; Anya</t>
  </si>
  <si>
    <t>JELALI Sonia</t>
  </si>
  <si>
    <t>BABAULT Christiane</t>
  </si>
  <si>
    <t>FOULON Mireille</t>
  </si>
  <si>
    <t>Ajuste-ment</t>
  </si>
  <si>
    <t>HOOPER Christine</t>
  </si>
  <si>
    <t>BONNET Marianne</t>
  </si>
  <si>
    <t xml:space="preserve">BOUCHONNET Nadège  </t>
  </si>
  <si>
    <t>LIGOT Agnes</t>
  </si>
  <si>
    <t>Solde initial 2015</t>
  </si>
  <si>
    <t>VERSEMENTS 2015/2016</t>
  </si>
  <si>
    <t>SOLDE 2015/2016</t>
  </si>
  <si>
    <t>POINSOT Magdalena</t>
  </si>
  <si>
    <t>LAGRANGE Laetitia</t>
  </si>
  <si>
    <t>MARTY Anne</t>
  </si>
  <si>
    <t>NATTIER Lara</t>
  </si>
  <si>
    <t>BENOIT Philippe</t>
  </si>
  <si>
    <t>Suivi de votre solde Fin Dec 2015</t>
  </si>
  <si>
    <t>Solde initial 
Avril 
2016</t>
  </si>
  <si>
    <t>Commande 02 Avril 2016</t>
  </si>
  <si>
    <t>VERSEMENTS 2016</t>
  </si>
</sst>
</file>

<file path=xl/styles.xml><?xml version="1.0" encoding="utf-8"?>
<styleSheet xmlns="http://schemas.openxmlformats.org/spreadsheetml/2006/main">
  <numFmts count="1">
    <numFmt numFmtId="165" formatCode="dd/mm/yy;@"/>
  </numFmts>
  <fonts count="1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4"/>
      <color indexed="8"/>
      <name val="Calibri"/>
      <family val="2"/>
    </font>
    <font>
      <sz val="12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3">
    <xf numFmtId="0" fontId="0" fillId="0" borderId="0" xfId="0"/>
    <xf numFmtId="0" fontId="1" fillId="0" borderId="0" xfId="1"/>
    <xf numFmtId="0" fontId="2" fillId="0" borderId="1" xfId="1" applyFont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1" fillId="0" borderId="2" xfId="1" applyBorder="1"/>
    <xf numFmtId="0" fontId="1" fillId="0" borderId="3" xfId="1" applyBorder="1"/>
    <xf numFmtId="0" fontId="2" fillId="0" borderId="4" xfId="1" applyFont="1" applyBorder="1" applyAlignment="1">
      <alignment horizontal="centerContinuous" vertical="center" wrapText="1"/>
    </xf>
    <xf numFmtId="0" fontId="2" fillId="0" borderId="5" xfId="1" applyFont="1" applyBorder="1" applyAlignment="1">
      <alignment horizontal="centerContinuous" vertical="center" wrapText="1"/>
    </xf>
    <xf numFmtId="0" fontId="2" fillId="0" borderId="6" xfId="1" applyFont="1" applyBorder="1" applyAlignment="1">
      <alignment horizontal="centerContinuous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8" xfId="1" applyBorder="1"/>
    <xf numFmtId="2" fontId="1" fillId="0" borderId="8" xfId="1" applyNumberFormat="1" applyBorder="1"/>
    <xf numFmtId="2" fontId="3" fillId="0" borderId="8" xfId="1" applyNumberFormat="1" applyFont="1" applyBorder="1"/>
    <xf numFmtId="0" fontId="1" fillId="0" borderId="0" xfId="1" applyAlignment="1">
      <alignment horizontal="center"/>
    </xf>
    <xf numFmtId="1" fontId="1" fillId="0" borderId="0" xfId="1" applyNumberFormat="1"/>
    <xf numFmtId="1" fontId="1" fillId="0" borderId="7" xfId="1" applyNumberFormat="1" applyBorder="1" applyAlignment="1">
      <alignment horizontal="center"/>
    </xf>
    <xf numFmtId="1" fontId="1" fillId="0" borderId="0" xfId="1" applyNumberFormat="1" applyAlignment="1">
      <alignment horizontal="center"/>
    </xf>
    <xf numFmtId="0" fontId="4" fillId="0" borderId="9" xfId="1" applyFont="1" applyBorder="1"/>
    <xf numFmtId="1" fontId="4" fillId="0" borderId="8" xfId="1" applyNumberFormat="1" applyFont="1" applyBorder="1" applyAlignment="1">
      <alignment horizontal="center"/>
    </xf>
    <xf numFmtId="1" fontId="4" fillId="0" borderId="7" xfId="1" applyNumberFormat="1" applyFont="1" applyBorder="1" applyAlignment="1">
      <alignment horizontal="center"/>
    </xf>
    <xf numFmtId="1" fontId="4" fillId="0" borderId="10" xfId="1" applyNumberFormat="1" applyFont="1" applyBorder="1" applyAlignment="1">
      <alignment horizontal="center"/>
    </xf>
    <xf numFmtId="2" fontId="3" fillId="0" borderId="10" xfId="1" applyNumberFormat="1" applyFont="1" applyBorder="1"/>
    <xf numFmtId="1" fontId="4" fillId="0" borderId="9" xfId="1" applyNumberFormat="1" applyFont="1" applyBorder="1" applyAlignment="1">
      <alignment horizontal="center"/>
    </xf>
    <xf numFmtId="2" fontId="3" fillId="0" borderId="9" xfId="1" applyNumberFormat="1" applyFont="1" applyBorder="1"/>
    <xf numFmtId="0" fontId="1" fillId="0" borderId="4" xfId="1" applyBorder="1"/>
    <xf numFmtId="0" fontId="1" fillId="0" borderId="5" xfId="1" applyBorder="1"/>
    <xf numFmtId="0" fontId="5" fillId="0" borderId="0" xfId="1" applyFont="1"/>
    <xf numFmtId="2" fontId="1" fillId="0" borderId="10" xfId="1" applyNumberFormat="1" applyFont="1" applyBorder="1"/>
    <xf numFmtId="2" fontId="1" fillId="0" borderId="9" xfId="1" applyNumberFormat="1" applyFont="1" applyBorder="1"/>
    <xf numFmtId="1" fontId="4" fillId="0" borderId="6" xfId="1" applyNumberFormat="1" applyFont="1" applyBorder="1" applyAlignment="1">
      <alignment horizontal="center"/>
    </xf>
    <xf numFmtId="0" fontId="4" fillId="2" borderId="10" xfId="1" applyFont="1" applyFill="1" applyBorder="1"/>
    <xf numFmtId="0" fontId="4" fillId="2" borderId="9" xfId="1" applyFont="1" applyFill="1" applyBorder="1"/>
    <xf numFmtId="0" fontId="4" fillId="0" borderId="9" xfId="1" applyFont="1" applyFill="1" applyBorder="1"/>
    <xf numFmtId="2" fontId="4" fillId="0" borderId="5" xfId="1" applyNumberFormat="1" applyFont="1" applyBorder="1"/>
    <xf numFmtId="0" fontId="1" fillId="0" borderId="5" xfId="1" applyBorder="1" applyAlignment="1">
      <alignment horizontal="right"/>
    </xf>
    <xf numFmtId="2" fontId="1" fillId="0" borderId="0" xfId="1" applyNumberFormat="1"/>
    <xf numFmtId="2" fontId="1" fillId="0" borderId="0" xfId="1" applyNumberFormat="1" applyFill="1"/>
    <xf numFmtId="0" fontId="1" fillId="0" borderId="0" xfId="1" applyFill="1"/>
    <xf numFmtId="4" fontId="1" fillId="0" borderId="0" xfId="1" applyNumberFormat="1"/>
    <xf numFmtId="4" fontId="4" fillId="0" borderId="5" xfId="1" applyNumberFormat="1" applyFont="1" applyBorder="1"/>
    <xf numFmtId="165" fontId="1" fillId="0" borderId="0" xfId="1" applyNumberFormat="1"/>
    <xf numFmtId="2" fontId="4" fillId="0" borderId="6" xfId="1" applyNumberFormat="1" applyFont="1" applyBorder="1"/>
    <xf numFmtId="4" fontId="1" fillId="0" borderId="11" xfId="1" applyNumberFormat="1" applyBorder="1"/>
    <xf numFmtId="0" fontId="1" fillId="0" borderId="11" xfId="1" applyBorder="1"/>
    <xf numFmtId="0" fontId="1" fillId="0" borderId="12" xfId="1" applyBorder="1"/>
    <xf numFmtId="4" fontId="1" fillId="0" borderId="13" xfId="1" applyNumberFormat="1" applyBorder="1"/>
    <xf numFmtId="0" fontId="1" fillId="0" borderId="13" xfId="1" applyBorder="1"/>
    <xf numFmtId="0" fontId="4" fillId="0" borderId="14" xfId="1" applyFont="1" applyBorder="1"/>
    <xf numFmtId="0" fontId="4" fillId="2" borderId="14" xfId="1" applyFont="1" applyFill="1" applyBorder="1"/>
    <xf numFmtId="0" fontId="4" fillId="0" borderId="14" xfId="1" applyFont="1" applyFill="1" applyBorder="1"/>
    <xf numFmtId="0" fontId="1" fillId="0" borderId="15" xfId="1" applyBorder="1"/>
    <xf numFmtId="0" fontId="1" fillId="0" borderId="11" xfId="1" applyFont="1" applyBorder="1"/>
    <xf numFmtId="0" fontId="1" fillId="0" borderId="13" xfId="1" applyFont="1" applyBorder="1"/>
    <xf numFmtId="2" fontId="8" fillId="0" borderId="14" xfId="1" applyNumberFormat="1" applyFont="1" applyBorder="1"/>
    <xf numFmtId="2" fontId="8" fillId="0" borderId="11" xfId="1" applyNumberFormat="1" applyFont="1" applyBorder="1"/>
    <xf numFmtId="4" fontId="8" fillId="0" borderId="14" xfId="1" applyNumberFormat="1" applyFont="1" applyBorder="1"/>
    <xf numFmtId="2" fontId="3" fillId="0" borderId="16" xfId="1" applyNumberFormat="1" applyFont="1" applyFill="1" applyBorder="1"/>
    <xf numFmtId="0" fontId="4" fillId="0" borderId="17" xfId="1" applyFont="1" applyBorder="1" applyAlignment="1">
      <alignment horizontal="center" vertical="center" wrapText="1"/>
    </xf>
    <xf numFmtId="0" fontId="9" fillId="0" borderId="9" xfId="0" applyFont="1" applyBorder="1" applyAlignment="1"/>
    <xf numFmtId="4" fontId="4" fillId="0" borderId="6" xfId="1" applyNumberFormat="1" applyFont="1" applyBorder="1"/>
    <xf numFmtId="0" fontId="1" fillId="0" borderId="14" xfId="1" applyBorder="1"/>
    <xf numFmtId="4" fontId="1" fillId="0" borderId="14" xfId="1" applyNumberFormat="1" applyBorder="1"/>
    <xf numFmtId="0" fontId="1" fillId="0" borderId="14" xfId="1" applyFont="1" applyBorder="1"/>
    <xf numFmtId="0" fontId="1" fillId="0" borderId="16" xfId="1" applyBorder="1"/>
    <xf numFmtId="1" fontId="4" fillId="0" borderId="6" xfId="1" applyNumberFormat="1" applyFont="1" applyBorder="1" applyAlignment="1">
      <alignment horizontal="center" vertical="center"/>
    </xf>
    <xf numFmtId="0" fontId="4" fillId="4" borderId="9" xfId="1" applyFont="1" applyFill="1" applyBorder="1"/>
    <xf numFmtId="0" fontId="4" fillId="4" borderId="14" xfId="1" applyFont="1" applyFill="1" applyBorder="1"/>
    <xf numFmtId="0" fontId="2" fillId="3" borderId="18" xfId="1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2" fillId="0" borderId="17" xfId="1" applyFont="1" applyBorder="1" applyAlignment="1">
      <alignment horizontal="center" vertical="center" wrapText="1"/>
    </xf>
    <xf numFmtId="0" fontId="0" fillId="0" borderId="9" xfId="0" applyBorder="1" applyAlignment="1"/>
    <xf numFmtId="0" fontId="0" fillId="0" borderId="8" xfId="0" applyBorder="1" applyAlignment="1"/>
    <xf numFmtId="0" fontId="4" fillId="0" borderId="17" xfId="1" applyFont="1" applyBorder="1" applyAlignment="1">
      <alignment horizontal="center" vertical="center" wrapText="1"/>
    </xf>
    <xf numFmtId="0" fontId="9" fillId="0" borderId="9" xfId="0" applyFont="1" applyBorder="1" applyAlignment="1"/>
    <xf numFmtId="4" fontId="4" fillId="0" borderId="13" xfId="1" applyNumberFormat="1" applyFont="1" applyBorder="1" applyAlignment="1">
      <alignment horizontal="center" vertical="center" wrapText="1"/>
    </xf>
    <xf numFmtId="4" fontId="9" fillId="0" borderId="14" xfId="0" applyNumberFormat="1" applyFont="1" applyBorder="1" applyAlignment="1"/>
    <xf numFmtId="0" fontId="4" fillId="0" borderId="13" xfId="1" applyFont="1" applyBorder="1" applyAlignment="1">
      <alignment horizontal="center" vertical="center" wrapText="1"/>
    </xf>
    <xf numFmtId="0" fontId="9" fillId="0" borderId="14" xfId="0" applyFont="1" applyBorder="1" applyAlignment="1"/>
    <xf numFmtId="0" fontId="2" fillId="0" borderId="13" xfId="1" applyFont="1" applyBorder="1" applyAlignment="1">
      <alignment horizontal="center" vertical="center" wrapText="1"/>
    </xf>
    <xf numFmtId="0" fontId="0" fillId="0" borderId="14" xfId="0" applyBorder="1" applyAlignment="1"/>
    <xf numFmtId="0" fontId="0" fillId="0" borderId="11" xfId="0" applyBorder="1" applyAlignment="1"/>
    <xf numFmtId="0" fontId="10" fillId="0" borderId="14" xfId="0" applyFont="1" applyBorder="1" applyAlignment="1"/>
    <xf numFmtId="0" fontId="2" fillId="3" borderId="20" xfId="1" applyFont="1" applyFill="1" applyBorder="1" applyAlignment="1">
      <alignment horizontal="center" vertical="center"/>
    </xf>
    <xf numFmtId="0" fontId="0" fillId="0" borderId="21" xfId="0" applyBorder="1" applyAlignment="1"/>
    <xf numFmtId="0" fontId="0" fillId="0" borderId="15" xfId="0" applyBorder="1" applyAlignment="1"/>
    <xf numFmtId="4" fontId="3" fillId="0" borderId="17" xfId="1" applyNumberFormat="1" applyFont="1" applyBorder="1" applyAlignment="1">
      <alignment horizontal="center" vertical="center" wrapText="1"/>
    </xf>
    <xf numFmtId="4" fontId="11" fillId="0" borderId="9" xfId="0" applyNumberFormat="1" applyFont="1" applyBorder="1" applyAlignment="1"/>
    <xf numFmtId="0" fontId="1" fillId="0" borderId="3" xfId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2" fontId="6" fillId="0" borderId="1" xfId="1" applyNumberFormat="1" applyFont="1" applyBorder="1" applyAlignment="1">
      <alignment horizontal="center" vertical="center"/>
    </xf>
    <xf numFmtId="4" fontId="1" fillId="0" borderId="8" xfId="1" applyNumberFormat="1" applyBorder="1" applyAlignment="1">
      <alignment horizontal="center" vertical="center"/>
    </xf>
    <xf numFmtId="0" fontId="1" fillId="0" borderId="8" xfId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4"/>
  <sheetViews>
    <sheetView tabSelected="1" zoomScale="70" zoomScaleNormal="70" workbookViewId="0">
      <pane xSplit="1" ySplit="4" topLeftCell="B16" activePane="bottomRight" state="frozen"/>
      <selection activeCell="D62" sqref="D62"/>
      <selection pane="topRight" activeCell="D62" sqref="D62"/>
      <selection pane="bottomLeft" activeCell="D62" sqref="D62"/>
      <selection pane="bottomRight" activeCell="F34" sqref="F34"/>
    </sheetView>
  </sheetViews>
  <sheetFormatPr baseColWidth="10" defaultRowHeight="12.75"/>
  <cols>
    <col min="1" max="1" width="39.42578125" style="1" customWidth="1"/>
    <col min="2" max="2" width="11.28515625" style="1" customWidth="1"/>
    <col min="3" max="3" width="10.7109375" style="13" customWidth="1"/>
    <col min="4" max="4" width="10.140625" style="1" customWidth="1"/>
    <col min="5" max="5" width="7.42578125" style="13" customWidth="1"/>
    <col min="6" max="6" width="10.85546875" style="1" customWidth="1"/>
    <col min="7" max="7" width="7.140625" style="13" customWidth="1"/>
    <col min="8" max="8" width="8.42578125" style="1" customWidth="1"/>
    <col min="9" max="9" width="10.7109375" style="1" customWidth="1"/>
    <col min="10" max="10" width="11.42578125" style="38" customWidth="1"/>
    <col min="11" max="12" width="11" style="1" customWidth="1"/>
    <col min="13" max="13" width="15.28515625" style="1" customWidth="1"/>
    <col min="14" max="14" width="14.140625" style="1" customWidth="1"/>
    <col min="15" max="16384" width="11.42578125" style="1"/>
  </cols>
  <sheetData>
    <row r="1" spans="1:13" ht="34.5" customHeight="1" thickBot="1">
      <c r="A1" s="67" t="s">
        <v>45</v>
      </c>
      <c r="B1" s="68"/>
      <c r="C1" s="68"/>
      <c r="D1" s="68"/>
      <c r="E1" s="68"/>
      <c r="F1" s="68"/>
      <c r="G1" s="68"/>
      <c r="H1" s="68"/>
      <c r="I1" s="69"/>
    </row>
    <row r="2" spans="1:13" s="3" customFormat="1" ht="44.25" customHeight="1" thickBot="1">
      <c r="A2" s="2" t="s">
        <v>4</v>
      </c>
      <c r="B2" s="6" t="s">
        <v>1</v>
      </c>
      <c r="C2" s="8"/>
      <c r="D2" s="7"/>
      <c r="E2" s="6" t="s">
        <v>2</v>
      </c>
      <c r="F2" s="7"/>
      <c r="G2" s="6" t="s">
        <v>17</v>
      </c>
      <c r="H2" s="7"/>
      <c r="I2" s="2" t="s">
        <v>3</v>
      </c>
      <c r="J2" s="86" t="s">
        <v>44</v>
      </c>
      <c r="K2" s="73" t="s">
        <v>46</v>
      </c>
      <c r="L2" s="57" t="s">
        <v>30</v>
      </c>
      <c r="M2" s="70" t="s">
        <v>37</v>
      </c>
    </row>
    <row r="3" spans="1:13" ht="52.5" customHeight="1" thickBot="1">
      <c r="A3" s="4"/>
      <c r="B3" s="9" t="s">
        <v>14</v>
      </c>
      <c r="C3" s="9" t="s">
        <v>15</v>
      </c>
      <c r="D3" s="9" t="s">
        <v>5</v>
      </c>
      <c r="E3" s="9" t="s">
        <v>18</v>
      </c>
      <c r="F3" s="9" t="s">
        <v>5</v>
      </c>
      <c r="G3" s="9" t="s">
        <v>18</v>
      </c>
      <c r="H3" s="9" t="s">
        <v>5</v>
      </c>
      <c r="I3" s="4"/>
      <c r="J3" s="87"/>
      <c r="K3" s="74"/>
      <c r="L3" s="58"/>
      <c r="M3" s="71"/>
    </row>
    <row r="4" spans="1:13" s="3" customFormat="1" ht="27.75" customHeight="1" thickBot="1">
      <c r="A4" s="88"/>
      <c r="B4" s="89" t="s">
        <v>16</v>
      </c>
      <c r="C4" s="89" t="s">
        <v>16</v>
      </c>
      <c r="D4" s="90">
        <v>3.5</v>
      </c>
      <c r="E4" s="90"/>
      <c r="F4" s="90">
        <v>2.7</v>
      </c>
      <c r="G4" s="90"/>
      <c r="H4" s="90">
        <v>2.7</v>
      </c>
      <c r="I4" s="88"/>
      <c r="J4" s="91"/>
      <c r="K4" s="92"/>
      <c r="L4" s="92"/>
      <c r="M4" s="72"/>
    </row>
    <row r="5" spans="1:13" ht="15" customHeight="1">
      <c r="A5" s="5"/>
      <c r="B5" s="15"/>
      <c r="C5" s="15"/>
      <c r="D5" s="5"/>
      <c r="E5" s="19"/>
      <c r="F5" s="5"/>
      <c r="G5" s="19"/>
      <c r="H5" s="5"/>
      <c r="I5" s="5"/>
    </row>
    <row r="6" spans="1:13" ht="15" customHeight="1">
      <c r="A6" s="30" t="s">
        <v>0</v>
      </c>
      <c r="B6" s="20"/>
      <c r="C6" s="20"/>
      <c r="D6" s="27">
        <f>(B6+C6)*$D$4</f>
        <v>0</v>
      </c>
      <c r="E6" s="20"/>
      <c r="F6" s="27">
        <f>E6*$F$4</f>
        <v>0</v>
      </c>
      <c r="G6" s="20"/>
      <c r="H6" s="27">
        <f>G6*$H$4</f>
        <v>0</v>
      </c>
      <c r="I6" s="21">
        <f>++D6+F6+H6</f>
        <v>0</v>
      </c>
      <c r="J6" s="38">
        <v>20</v>
      </c>
      <c r="M6" s="36">
        <f>+J6+K6-I6</f>
        <v>20</v>
      </c>
    </row>
    <row r="7" spans="1:13" ht="15" customHeight="1">
      <c r="A7" s="17"/>
      <c r="B7" s="22"/>
      <c r="C7" s="22"/>
      <c r="D7" s="28"/>
      <c r="E7" s="22"/>
      <c r="F7" s="28"/>
      <c r="G7" s="22"/>
      <c r="H7" s="28"/>
      <c r="I7" s="23"/>
      <c r="M7" s="36"/>
    </row>
    <row r="8" spans="1:13" ht="15" customHeight="1">
      <c r="A8" s="31" t="s">
        <v>6</v>
      </c>
      <c r="B8" s="22"/>
      <c r="C8" s="22"/>
      <c r="D8" s="27">
        <f>(B8+C8)*$D$4</f>
        <v>0</v>
      </c>
      <c r="E8" s="22"/>
      <c r="F8" s="28">
        <f>E8*$F$4</f>
        <v>0</v>
      </c>
      <c r="G8" s="22"/>
      <c r="H8" s="28">
        <f>G8*$H$4</f>
        <v>0</v>
      </c>
      <c r="I8" s="21">
        <f>++D8+F8+H8</f>
        <v>0</v>
      </c>
      <c r="J8" s="38">
        <v>11.3</v>
      </c>
      <c r="M8" s="36">
        <f>+J8+K8-I8+L8</f>
        <v>11.3</v>
      </c>
    </row>
    <row r="9" spans="1:13" ht="17.25" customHeight="1">
      <c r="A9" s="17"/>
      <c r="B9" s="22"/>
      <c r="C9" s="22"/>
      <c r="D9" s="28"/>
      <c r="E9" s="22"/>
      <c r="F9" s="28"/>
      <c r="G9" s="22"/>
      <c r="H9" s="28"/>
      <c r="I9" s="21"/>
      <c r="M9" s="36"/>
    </row>
    <row r="10" spans="1:13" ht="15" customHeight="1">
      <c r="A10" s="31" t="s">
        <v>28</v>
      </c>
      <c r="B10" s="22"/>
      <c r="C10" s="22"/>
      <c r="D10" s="27">
        <f>(B10+C10)*$D$4</f>
        <v>0</v>
      </c>
      <c r="E10" s="22"/>
      <c r="F10" s="28">
        <f>E10*$F$4</f>
        <v>0</v>
      </c>
      <c r="G10" s="22"/>
      <c r="H10" s="28">
        <f>G10*$H$4</f>
        <v>0</v>
      </c>
      <c r="I10" s="21">
        <f>++D10+F10+H10</f>
        <v>0</v>
      </c>
      <c r="J10" s="38">
        <v>0.40000000000000213</v>
      </c>
      <c r="M10" s="36">
        <f>+J10+K10-I10</f>
        <v>0.40000000000000213</v>
      </c>
    </row>
    <row r="11" spans="1:13" ht="15" customHeight="1">
      <c r="A11" s="17"/>
      <c r="B11" s="22"/>
      <c r="C11" s="22"/>
      <c r="D11" s="28"/>
      <c r="E11" s="22"/>
      <c r="F11" s="28"/>
      <c r="G11" s="22"/>
      <c r="H11" s="28"/>
      <c r="I11" s="21"/>
      <c r="M11" s="36"/>
    </row>
    <row r="12" spans="1:13" ht="15" customHeight="1">
      <c r="A12" s="31" t="s">
        <v>20</v>
      </c>
      <c r="B12" s="22"/>
      <c r="C12" s="22"/>
      <c r="D12" s="27">
        <f>(B12+C12)*$D$4</f>
        <v>0</v>
      </c>
      <c r="E12" s="22"/>
      <c r="F12" s="28">
        <f>E12*$F$4</f>
        <v>0</v>
      </c>
      <c r="G12" s="22"/>
      <c r="H12" s="28">
        <f>G12*$H$4</f>
        <v>0</v>
      </c>
      <c r="I12" s="21">
        <f>++D12+F12+H12</f>
        <v>0</v>
      </c>
      <c r="J12" s="38">
        <v>-10</v>
      </c>
      <c r="M12" s="36">
        <f>+J12+K12-I12</f>
        <v>-10</v>
      </c>
    </row>
    <row r="13" spans="1:13" ht="15" customHeight="1">
      <c r="A13" s="17"/>
      <c r="B13" s="22"/>
      <c r="C13" s="22"/>
      <c r="D13" s="28"/>
      <c r="E13" s="22"/>
      <c r="F13" s="28"/>
      <c r="G13" s="22"/>
      <c r="H13" s="28"/>
      <c r="I13" s="21"/>
      <c r="M13" s="36"/>
    </row>
    <row r="14" spans="1:13" ht="15" customHeight="1">
      <c r="A14" s="31" t="s">
        <v>42</v>
      </c>
      <c r="B14" s="22"/>
      <c r="C14" s="22"/>
      <c r="D14" s="27">
        <f>(B14+C14)*$D$4</f>
        <v>0</v>
      </c>
      <c r="E14" s="22"/>
      <c r="F14" s="28">
        <f>E14*$F$4</f>
        <v>0</v>
      </c>
      <c r="G14" s="22"/>
      <c r="H14" s="28">
        <f>G14*$H$4</f>
        <v>0</v>
      </c>
      <c r="I14" s="21">
        <f>++D14+F14+H14</f>
        <v>0</v>
      </c>
      <c r="J14" s="38">
        <v>0</v>
      </c>
      <c r="M14" s="36">
        <f>+J14+K14-I14</f>
        <v>0</v>
      </c>
    </row>
    <row r="15" spans="1:13" ht="15" customHeight="1">
      <c r="A15" s="17"/>
      <c r="B15" s="22"/>
      <c r="C15" s="22"/>
      <c r="D15" s="28"/>
      <c r="E15" s="22"/>
      <c r="F15" s="28"/>
      <c r="G15" s="22"/>
      <c r="H15" s="28"/>
      <c r="I15" s="21"/>
      <c r="M15" s="36"/>
    </row>
    <row r="16" spans="1:13" ht="15" customHeight="1">
      <c r="A16" s="31" t="s">
        <v>7</v>
      </c>
      <c r="B16" s="22"/>
      <c r="C16" s="22"/>
      <c r="D16" s="27">
        <f>(B16+C16)*$D$4</f>
        <v>0</v>
      </c>
      <c r="E16" s="22"/>
      <c r="F16" s="28">
        <f>E16*$F$4</f>
        <v>0</v>
      </c>
      <c r="G16" s="22"/>
      <c r="H16" s="28">
        <f>G16*$H$4</f>
        <v>0</v>
      </c>
      <c r="I16" s="21">
        <f>++D16+F16+H16</f>
        <v>0</v>
      </c>
      <c r="J16" s="38">
        <v>15</v>
      </c>
      <c r="M16" s="36">
        <f>+J16+K16-I16</f>
        <v>15</v>
      </c>
    </row>
    <row r="17" spans="1:13" ht="15" customHeight="1">
      <c r="A17" s="17"/>
      <c r="B17" s="22"/>
      <c r="C17" s="22"/>
      <c r="D17" s="28"/>
      <c r="E17" s="22"/>
      <c r="F17" s="28"/>
      <c r="G17" s="22"/>
      <c r="H17" s="28"/>
      <c r="I17" s="21"/>
      <c r="M17" s="36"/>
    </row>
    <row r="18" spans="1:13" ht="15" customHeight="1">
      <c r="A18" s="31" t="s">
        <v>10</v>
      </c>
      <c r="B18" s="22"/>
      <c r="C18" s="22"/>
      <c r="D18" s="27">
        <f>(B18+C18)*$D$4</f>
        <v>0</v>
      </c>
      <c r="E18" s="22"/>
      <c r="F18" s="28">
        <f>E18*$F$4</f>
        <v>0</v>
      </c>
      <c r="G18" s="22"/>
      <c r="H18" s="28">
        <f>G18*$H$4</f>
        <v>0</v>
      </c>
      <c r="I18" s="21">
        <f>++D18+F18+H18</f>
        <v>0</v>
      </c>
      <c r="J18" s="38">
        <v>7.9</v>
      </c>
      <c r="M18" s="36">
        <f>+J18+K18-I18</f>
        <v>7.9</v>
      </c>
    </row>
    <row r="19" spans="1:13" ht="15" customHeight="1">
      <c r="A19" s="17"/>
      <c r="B19" s="22"/>
      <c r="C19" s="22"/>
      <c r="D19" s="28"/>
      <c r="E19" s="22"/>
      <c r="F19" s="28"/>
      <c r="G19" s="22"/>
      <c r="H19" s="28"/>
      <c r="I19" s="21"/>
      <c r="M19" s="36"/>
    </row>
    <row r="20" spans="1:13" ht="15" customHeight="1">
      <c r="A20" s="31" t="s">
        <v>32</v>
      </c>
      <c r="B20" s="22"/>
      <c r="C20" s="22"/>
      <c r="D20" s="27">
        <f>(B20+C20)*$D$4</f>
        <v>0</v>
      </c>
      <c r="E20" s="22"/>
      <c r="F20" s="28">
        <f>E20*$F$4</f>
        <v>0</v>
      </c>
      <c r="G20" s="22"/>
      <c r="H20" s="28">
        <f>G20*$H$4</f>
        <v>0</v>
      </c>
      <c r="I20" s="21">
        <f>++D20+F20+H20</f>
        <v>0</v>
      </c>
      <c r="J20" s="38">
        <v>-10</v>
      </c>
      <c r="M20" s="36">
        <f>+J20+K20-I20</f>
        <v>-10</v>
      </c>
    </row>
    <row r="21" spans="1:13" ht="15" customHeight="1">
      <c r="A21" s="17"/>
      <c r="B21" s="22"/>
      <c r="C21" s="22"/>
      <c r="D21" s="28"/>
      <c r="E21" s="22"/>
      <c r="F21" s="28"/>
      <c r="G21" s="22"/>
      <c r="H21" s="28"/>
      <c r="I21" s="21"/>
      <c r="M21" s="36"/>
    </row>
    <row r="22" spans="1:13" ht="15" customHeight="1">
      <c r="A22" s="31" t="s">
        <v>33</v>
      </c>
      <c r="B22" s="22"/>
      <c r="C22" s="22"/>
      <c r="D22" s="27">
        <f>(B22+C22)*$D$4</f>
        <v>0</v>
      </c>
      <c r="E22" s="22"/>
      <c r="F22" s="28">
        <f>E22*$F$4</f>
        <v>0</v>
      </c>
      <c r="G22" s="22"/>
      <c r="H22" s="28">
        <f>G22*$H$4</f>
        <v>0</v>
      </c>
      <c r="I22" s="21">
        <f>++D22+F22+H22</f>
        <v>0</v>
      </c>
      <c r="J22" s="38">
        <v>0</v>
      </c>
      <c r="M22" s="36">
        <f>+J22+K22-I22</f>
        <v>0</v>
      </c>
    </row>
    <row r="23" spans="1:13" ht="15" customHeight="1">
      <c r="A23" s="17"/>
      <c r="B23" s="22"/>
      <c r="C23" s="22"/>
      <c r="D23" s="28"/>
      <c r="E23" s="22"/>
      <c r="F23" s="28"/>
      <c r="G23" s="22"/>
      <c r="H23" s="28"/>
      <c r="I23" s="21"/>
      <c r="M23" s="36"/>
    </row>
    <row r="24" spans="1:13" ht="15" customHeight="1">
      <c r="A24" s="31" t="s">
        <v>21</v>
      </c>
      <c r="B24" s="22"/>
      <c r="C24" s="22"/>
      <c r="D24" s="27">
        <f>(B24+C24)*$D$4</f>
        <v>0</v>
      </c>
      <c r="E24" s="22"/>
      <c r="F24" s="28">
        <f>E24*$F$4</f>
        <v>0</v>
      </c>
      <c r="G24" s="22"/>
      <c r="H24" s="28">
        <f>G24*$H$4</f>
        <v>0</v>
      </c>
      <c r="I24" s="21">
        <f>++D24+F24+H24</f>
        <v>0</v>
      </c>
      <c r="J24" s="38">
        <v>0</v>
      </c>
      <c r="M24" s="36">
        <f>+J24+K24-I24+L24</f>
        <v>0</v>
      </c>
    </row>
    <row r="25" spans="1:13" ht="15" customHeight="1">
      <c r="A25" s="17"/>
      <c r="B25" s="22"/>
      <c r="C25" s="22"/>
      <c r="D25" s="28"/>
      <c r="E25" s="22"/>
      <c r="F25" s="28"/>
      <c r="G25" s="22"/>
      <c r="H25" s="28"/>
      <c r="I25" s="21"/>
      <c r="M25" s="36"/>
    </row>
    <row r="26" spans="1:13" ht="15" customHeight="1">
      <c r="A26" s="31" t="s">
        <v>29</v>
      </c>
      <c r="B26" s="22"/>
      <c r="C26" s="22"/>
      <c r="D26" s="27">
        <f>(B26+C26)*$D$4</f>
        <v>0</v>
      </c>
      <c r="E26" s="22"/>
      <c r="F26" s="28">
        <f>E26*$F$4</f>
        <v>0</v>
      </c>
      <c r="G26" s="22"/>
      <c r="H26" s="28">
        <f>G26*$H$4</f>
        <v>0</v>
      </c>
      <c r="I26" s="21">
        <f>++D26+F26+H26</f>
        <v>0</v>
      </c>
      <c r="J26" s="38">
        <v>20.9</v>
      </c>
      <c r="M26" s="36">
        <f>+J26+K26-I26</f>
        <v>20.9</v>
      </c>
    </row>
    <row r="27" spans="1:13" ht="15" customHeight="1">
      <c r="A27" s="17"/>
      <c r="B27" s="22"/>
      <c r="C27" s="22"/>
      <c r="D27" s="28"/>
      <c r="E27" s="22"/>
      <c r="F27" s="28"/>
      <c r="G27" s="22"/>
      <c r="H27" s="28"/>
      <c r="I27" s="21"/>
      <c r="M27" s="36"/>
    </row>
    <row r="28" spans="1:13" ht="15" customHeight="1">
      <c r="A28" s="31" t="s">
        <v>19</v>
      </c>
      <c r="B28" s="22"/>
      <c r="C28" s="22"/>
      <c r="D28" s="27">
        <f>(B28+C28)*$D$4</f>
        <v>0</v>
      </c>
      <c r="E28" s="22"/>
      <c r="F28" s="28">
        <f>E28*$F$4</f>
        <v>0</v>
      </c>
      <c r="G28" s="22"/>
      <c r="H28" s="28">
        <f>G28*$H$4</f>
        <v>0</v>
      </c>
      <c r="I28" s="21">
        <f>++D28+F28+H28</f>
        <v>0</v>
      </c>
      <c r="J28" s="38">
        <v>0</v>
      </c>
      <c r="M28" s="36">
        <f>+J28+K28-I28</f>
        <v>0</v>
      </c>
    </row>
    <row r="29" spans="1:13" ht="15" customHeight="1">
      <c r="A29" s="17"/>
      <c r="B29" s="22"/>
      <c r="C29" s="22"/>
      <c r="D29" s="28"/>
      <c r="E29" s="22"/>
      <c r="F29" s="28"/>
      <c r="G29" s="22"/>
      <c r="H29" s="28"/>
      <c r="I29" s="21"/>
      <c r="M29" s="36"/>
    </row>
    <row r="30" spans="1:13" ht="15" customHeight="1">
      <c r="A30" s="31" t="s">
        <v>31</v>
      </c>
      <c r="B30" s="22"/>
      <c r="C30" s="22"/>
      <c r="D30" s="27">
        <f>(B30+C30)*$D$4</f>
        <v>0</v>
      </c>
      <c r="E30" s="22"/>
      <c r="F30" s="28">
        <f>E30*$F$4</f>
        <v>0</v>
      </c>
      <c r="G30" s="22"/>
      <c r="H30" s="28">
        <f>G30*$H$4</f>
        <v>0</v>
      </c>
      <c r="I30" s="21">
        <f>++D30+F30+H30</f>
        <v>0</v>
      </c>
      <c r="J30" s="38">
        <v>19.100000000000001</v>
      </c>
      <c r="M30" s="36">
        <f>+J30+K30-I30</f>
        <v>19.100000000000001</v>
      </c>
    </row>
    <row r="31" spans="1:13" ht="15" customHeight="1">
      <c r="A31" s="17"/>
      <c r="B31" s="22"/>
      <c r="C31" s="22"/>
      <c r="D31" s="28"/>
      <c r="E31" s="22"/>
      <c r="F31" s="28"/>
      <c r="G31" s="22"/>
      <c r="H31" s="28"/>
      <c r="I31" s="21"/>
      <c r="M31" s="36"/>
    </row>
    <row r="32" spans="1:13" ht="15" customHeight="1">
      <c r="A32" s="31" t="s">
        <v>8</v>
      </c>
      <c r="B32" s="22"/>
      <c r="C32" s="22"/>
      <c r="D32" s="27">
        <f>(B32+C32)*$D$4</f>
        <v>0</v>
      </c>
      <c r="E32" s="22"/>
      <c r="F32" s="28">
        <f>E32*$F$4</f>
        <v>0</v>
      </c>
      <c r="G32" s="22"/>
      <c r="H32" s="28">
        <f>G32*$H$4</f>
        <v>0</v>
      </c>
      <c r="I32" s="21">
        <f>++D32+F32+H32</f>
        <v>0</v>
      </c>
      <c r="J32" s="38">
        <v>0</v>
      </c>
      <c r="M32" s="36">
        <f>+J32+K32-I32+L32</f>
        <v>0</v>
      </c>
    </row>
    <row r="33" spans="1:13" ht="15" customHeight="1">
      <c r="A33" s="17"/>
      <c r="B33" s="22"/>
      <c r="C33" s="22"/>
      <c r="D33" s="28"/>
      <c r="E33" s="22"/>
      <c r="F33" s="28"/>
      <c r="G33" s="22"/>
      <c r="H33" s="28"/>
      <c r="I33" s="21"/>
      <c r="M33" s="37"/>
    </row>
    <row r="34" spans="1:13" ht="15" customHeight="1">
      <c r="A34" s="31" t="s">
        <v>27</v>
      </c>
      <c r="B34" s="22"/>
      <c r="C34" s="22"/>
      <c r="D34" s="27">
        <f>(B34+C34)*$D$4</f>
        <v>0</v>
      </c>
      <c r="E34" s="22"/>
      <c r="F34" s="28">
        <f>E34*$F$4</f>
        <v>0</v>
      </c>
      <c r="G34" s="22"/>
      <c r="H34" s="28">
        <f>G34*$H$4</f>
        <v>0</v>
      </c>
      <c r="I34" s="21">
        <f>++D34+F34+H34</f>
        <v>0</v>
      </c>
      <c r="J34" s="38">
        <v>0</v>
      </c>
      <c r="M34" s="36">
        <f>+J34+K34-I34</f>
        <v>0</v>
      </c>
    </row>
    <row r="35" spans="1:13" ht="15" customHeight="1">
      <c r="A35" s="17"/>
      <c r="B35" s="22"/>
      <c r="C35" s="22"/>
      <c r="D35" s="28"/>
      <c r="E35" s="22"/>
      <c r="F35" s="28"/>
      <c r="G35" s="22"/>
      <c r="H35" s="28"/>
      <c r="I35" s="21"/>
      <c r="M35" s="37"/>
    </row>
    <row r="36" spans="1:13" ht="15" customHeight="1">
      <c r="A36" s="31" t="s">
        <v>39</v>
      </c>
      <c r="B36" s="22"/>
      <c r="C36" s="22"/>
      <c r="D36" s="27">
        <f>(B36+C36)*$D$4</f>
        <v>0</v>
      </c>
      <c r="E36" s="22"/>
      <c r="F36" s="28">
        <f>E36*$F$4</f>
        <v>0</v>
      </c>
      <c r="G36" s="22"/>
      <c r="H36" s="28">
        <f>G36*$H$4</f>
        <v>0</v>
      </c>
      <c r="I36" s="21">
        <f>++D36+F36+H36</f>
        <v>0</v>
      </c>
      <c r="J36" s="38">
        <v>11.7</v>
      </c>
      <c r="M36" s="36">
        <f>+J36+K36-I36</f>
        <v>11.7</v>
      </c>
    </row>
    <row r="37" spans="1:13" ht="15" customHeight="1">
      <c r="A37" s="17"/>
      <c r="B37" s="22"/>
      <c r="C37" s="22"/>
      <c r="D37" s="28"/>
      <c r="E37" s="22"/>
      <c r="F37" s="28"/>
      <c r="G37" s="22"/>
      <c r="H37" s="28"/>
      <c r="I37" s="21">
        <f t="shared" ref="I37:I38" si="0">++D37+F37+H37</f>
        <v>0</v>
      </c>
      <c r="M37" s="37"/>
    </row>
    <row r="38" spans="1:13" ht="15" customHeight="1">
      <c r="A38" s="31" t="s">
        <v>34</v>
      </c>
      <c r="B38" s="22"/>
      <c r="C38" s="22"/>
      <c r="D38" s="27">
        <f>(B38+C38)*$D$4</f>
        <v>0</v>
      </c>
      <c r="E38" s="22"/>
      <c r="F38" s="28">
        <f>E38*$F$4</f>
        <v>0</v>
      </c>
      <c r="G38" s="22"/>
      <c r="H38" s="28">
        <f>G38*$H$4</f>
        <v>0</v>
      </c>
      <c r="I38" s="21">
        <f>++D38+F38+H38</f>
        <v>0</v>
      </c>
      <c r="J38" s="38">
        <v>16.599999999999998</v>
      </c>
      <c r="M38" s="36">
        <f>+J38+K38-I38</f>
        <v>16.599999999999998</v>
      </c>
    </row>
    <row r="39" spans="1:13" ht="15" customHeight="1">
      <c r="A39" s="17"/>
      <c r="B39" s="22"/>
      <c r="C39" s="22"/>
      <c r="D39" s="28"/>
      <c r="E39" s="22"/>
      <c r="F39" s="28"/>
      <c r="G39" s="22"/>
      <c r="H39" s="28"/>
      <c r="I39" s="21"/>
      <c r="M39" s="37"/>
    </row>
    <row r="40" spans="1:13" ht="15" customHeight="1">
      <c r="A40" s="65" t="s">
        <v>40</v>
      </c>
      <c r="B40" s="22"/>
      <c r="C40" s="22"/>
      <c r="D40" s="27">
        <f>(B40+C40)*$D$4</f>
        <v>0</v>
      </c>
      <c r="E40" s="22"/>
      <c r="F40" s="28">
        <f>E40*$F$4</f>
        <v>0</v>
      </c>
      <c r="G40" s="22"/>
      <c r="H40" s="28">
        <f>G40*$H$4</f>
        <v>0</v>
      </c>
      <c r="I40" s="21">
        <f>++D40+F40+H40</f>
        <v>0</v>
      </c>
      <c r="J40" s="38">
        <v>0</v>
      </c>
      <c r="M40" s="36">
        <f>+J40+K40-I40</f>
        <v>0</v>
      </c>
    </row>
    <row r="41" spans="1:13" ht="15" customHeight="1">
      <c r="A41" s="17"/>
      <c r="B41" s="22"/>
      <c r="C41" s="22"/>
      <c r="D41" s="28"/>
      <c r="E41" s="22"/>
      <c r="F41" s="28"/>
      <c r="G41" s="22"/>
      <c r="H41" s="28"/>
      <c r="I41" s="21"/>
      <c r="M41" s="37"/>
    </row>
    <row r="42" spans="1:13" ht="15" customHeight="1">
      <c r="A42" s="31" t="s">
        <v>13</v>
      </c>
      <c r="B42" s="22"/>
      <c r="C42" s="22"/>
      <c r="D42" s="27">
        <f>(B42+C42)*$D$4</f>
        <v>0</v>
      </c>
      <c r="E42" s="22"/>
      <c r="F42" s="28">
        <f>E42*$F$4</f>
        <v>0</v>
      </c>
      <c r="G42" s="22"/>
      <c r="H42" s="28">
        <f>G42*$H$4</f>
        <v>0</v>
      </c>
      <c r="I42" s="21">
        <f>++D42+F42+H42</f>
        <v>0</v>
      </c>
      <c r="J42" s="38">
        <v>-32.200000000000003</v>
      </c>
      <c r="M42" s="36">
        <f>+J42+K42-I42</f>
        <v>-32.200000000000003</v>
      </c>
    </row>
    <row r="43" spans="1:13" ht="15" customHeight="1">
      <c r="A43" s="17"/>
      <c r="B43" s="22"/>
      <c r="C43" s="22"/>
      <c r="D43" s="28"/>
      <c r="E43" s="22"/>
      <c r="F43" s="28"/>
      <c r="G43" s="22"/>
      <c r="H43" s="28"/>
      <c r="I43" s="21"/>
      <c r="M43" s="37"/>
    </row>
    <row r="44" spans="1:13" ht="15" customHeight="1">
      <c r="A44" s="31" t="s">
        <v>24</v>
      </c>
      <c r="B44" s="22"/>
      <c r="C44" s="22"/>
      <c r="D44" s="27">
        <f>(B44+C44)*$D$4</f>
        <v>0</v>
      </c>
      <c r="E44" s="22"/>
      <c r="F44" s="28">
        <f>E44*$F$4</f>
        <v>0</v>
      </c>
      <c r="G44" s="22"/>
      <c r="H44" s="28">
        <f>G44*$H$4</f>
        <v>0</v>
      </c>
      <c r="I44" s="21">
        <f>++D44+F44+H44</f>
        <v>0</v>
      </c>
      <c r="J44" s="38">
        <v>15.6</v>
      </c>
      <c r="M44" s="36">
        <f>+J44+K44-I44</f>
        <v>15.6</v>
      </c>
    </row>
    <row r="45" spans="1:13" ht="15" customHeight="1">
      <c r="A45" s="17"/>
      <c r="B45" s="22"/>
      <c r="C45" s="22"/>
      <c r="D45" s="28"/>
      <c r="E45" s="22"/>
      <c r="F45" s="28"/>
      <c r="G45" s="22"/>
      <c r="H45" s="28"/>
      <c r="I45" s="21"/>
      <c r="M45" s="37"/>
    </row>
    <row r="46" spans="1:13" ht="15" customHeight="1">
      <c r="A46" s="31" t="s">
        <v>41</v>
      </c>
      <c r="B46" s="22"/>
      <c r="C46" s="22"/>
      <c r="D46" s="27">
        <f>(B46+C46)*$D$4</f>
        <v>0</v>
      </c>
      <c r="E46" s="22"/>
      <c r="F46" s="28">
        <f>E46*$F$4</f>
        <v>0</v>
      </c>
      <c r="G46" s="22"/>
      <c r="H46" s="28">
        <f>G46*$H$4</f>
        <v>0</v>
      </c>
      <c r="I46" s="21">
        <f>++D46+F46+H46</f>
        <v>0</v>
      </c>
      <c r="J46" s="38">
        <v>10.9</v>
      </c>
      <c r="M46" s="36">
        <f>+J46+K46-I46</f>
        <v>10.9</v>
      </c>
    </row>
    <row r="47" spans="1:13" ht="15" customHeight="1">
      <c r="A47" s="17"/>
      <c r="B47" s="22"/>
      <c r="C47" s="22"/>
      <c r="D47" s="28"/>
      <c r="E47" s="22"/>
      <c r="F47" s="28"/>
      <c r="G47" s="22"/>
      <c r="H47" s="28"/>
      <c r="I47" s="21"/>
      <c r="M47" s="37"/>
    </row>
    <row r="48" spans="1:13" ht="15" customHeight="1">
      <c r="A48" s="31" t="s">
        <v>11</v>
      </c>
      <c r="B48" s="22"/>
      <c r="C48" s="22"/>
      <c r="D48" s="27">
        <f>(B48+C48)*$D$4</f>
        <v>0</v>
      </c>
      <c r="E48" s="22"/>
      <c r="F48" s="28">
        <f>E48*$F$4</f>
        <v>0</v>
      </c>
      <c r="G48" s="22"/>
      <c r="H48" s="28">
        <f>G48*$H$4</f>
        <v>0</v>
      </c>
      <c r="I48" s="21">
        <f>++D48+F48+H48</f>
        <v>0</v>
      </c>
      <c r="J48" s="38">
        <v>12.6</v>
      </c>
      <c r="M48" s="36">
        <f>+J48+K48-I48</f>
        <v>12.6</v>
      </c>
    </row>
    <row r="49" spans="1:13" ht="15.75" customHeight="1">
      <c r="A49" s="17"/>
      <c r="B49" s="22"/>
      <c r="C49" s="22"/>
      <c r="D49" s="28"/>
      <c r="E49" s="22"/>
      <c r="F49" s="28"/>
      <c r="G49" s="22"/>
      <c r="H49" s="28"/>
      <c r="I49" s="21"/>
      <c r="M49" s="37"/>
    </row>
    <row r="50" spans="1:13" ht="15" customHeight="1">
      <c r="A50" s="31" t="s">
        <v>12</v>
      </c>
      <c r="B50" s="22"/>
      <c r="C50" s="22"/>
      <c r="D50" s="27">
        <f>(B50+C50)*$D$4</f>
        <v>0</v>
      </c>
      <c r="E50" s="22"/>
      <c r="F50" s="28">
        <f>E50*$F$4</f>
        <v>0</v>
      </c>
      <c r="G50" s="22"/>
      <c r="H50" s="28">
        <f>G50*$H$4</f>
        <v>0</v>
      </c>
      <c r="I50" s="21">
        <f>++D50+F50+H50</f>
        <v>0</v>
      </c>
      <c r="J50" s="38">
        <v>4.4000000000000004</v>
      </c>
      <c r="M50" s="36">
        <f>+J50+K50-I50+L50</f>
        <v>4.4000000000000004</v>
      </c>
    </row>
    <row r="51" spans="1:13" ht="15" customHeight="1">
      <c r="A51" s="32"/>
      <c r="B51" s="22"/>
      <c r="C51" s="22"/>
      <c r="D51" s="27"/>
      <c r="E51" s="22"/>
      <c r="F51" s="28"/>
      <c r="G51" s="22"/>
      <c r="H51" s="28"/>
      <c r="I51" s="21"/>
      <c r="M51" s="36"/>
    </row>
    <row r="52" spans="1:13" ht="15" customHeight="1">
      <c r="A52" s="31" t="s">
        <v>38</v>
      </c>
      <c r="B52" s="22"/>
      <c r="C52" s="22"/>
      <c r="D52" s="27">
        <f>(B52+C52)*$D$4</f>
        <v>0</v>
      </c>
      <c r="E52" s="22"/>
      <c r="F52" s="28">
        <f>E52*$F$4</f>
        <v>0</v>
      </c>
      <c r="G52" s="22"/>
      <c r="H52" s="28">
        <f>G52*$H$4</f>
        <v>0</v>
      </c>
      <c r="I52" s="21">
        <f>++D52+F52+H52</f>
        <v>0</v>
      </c>
      <c r="J52" s="38">
        <v>14.2</v>
      </c>
      <c r="M52" s="36">
        <f>+J52+K52-I52+L52</f>
        <v>14.2</v>
      </c>
    </row>
    <row r="53" spans="1:13" ht="15" customHeight="1">
      <c r="A53" s="32"/>
      <c r="B53" s="22"/>
      <c r="C53" s="22"/>
      <c r="D53" s="27"/>
      <c r="E53" s="22"/>
      <c r="F53" s="28"/>
      <c r="G53" s="22"/>
      <c r="H53" s="28"/>
      <c r="I53" s="21"/>
      <c r="M53" s="36"/>
    </row>
    <row r="54" spans="1:13" ht="15" customHeight="1">
      <c r="A54" s="31" t="s">
        <v>22</v>
      </c>
      <c r="B54" s="22"/>
      <c r="C54" s="22"/>
      <c r="D54" s="27">
        <f>(B54+C54)*$D$4</f>
        <v>0</v>
      </c>
      <c r="E54" s="22"/>
      <c r="F54" s="28">
        <f>E54*$F$4</f>
        <v>0</v>
      </c>
      <c r="G54" s="22"/>
      <c r="H54" s="28">
        <f>G54*$H$4</f>
        <v>0</v>
      </c>
      <c r="I54" s="21">
        <f>++D54+F54+H54</f>
        <v>0</v>
      </c>
      <c r="J54" s="38">
        <v>7.4</v>
      </c>
      <c r="M54" s="36">
        <f>+J54+K54-I54</f>
        <v>7.4</v>
      </c>
    </row>
    <row r="55" spans="1:13" ht="15" customHeight="1">
      <c r="A55" s="17"/>
      <c r="B55" s="22"/>
      <c r="C55" s="22"/>
      <c r="D55" s="28"/>
      <c r="E55" s="22"/>
      <c r="F55" s="28"/>
      <c r="G55" s="22"/>
      <c r="H55" s="28"/>
      <c r="I55" s="21"/>
      <c r="M55" s="36"/>
    </row>
    <row r="56" spans="1:13" ht="15.75">
      <c r="A56" s="31" t="s">
        <v>26</v>
      </c>
      <c r="B56" s="22"/>
      <c r="C56" s="22"/>
      <c r="D56" s="27">
        <f>(B56+C56)*$D$4</f>
        <v>0</v>
      </c>
      <c r="E56" s="22"/>
      <c r="F56" s="28">
        <f>E56*$F$4</f>
        <v>0</v>
      </c>
      <c r="G56" s="22"/>
      <c r="H56" s="28">
        <f>G56*$H$4</f>
        <v>0</v>
      </c>
      <c r="I56" s="21">
        <f>++D56+F56+H56</f>
        <v>0</v>
      </c>
      <c r="J56" s="38">
        <v>14.899999999999999</v>
      </c>
      <c r="M56" s="36">
        <f>+J56+K56-I56</f>
        <v>14.899999999999999</v>
      </c>
    </row>
    <row r="57" spans="1:13" ht="15" customHeight="1">
      <c r="A57" s="17"/>
      <c r="B57" s="22"/>
      <c r="C57" s="22"/>
      <c r="D57" s="28"/>
      <c r="E57" s="22"/>
      <c r="F57" s="28"/>
      <c r="G57" s="22"/>
      <c r="H57" s="28"/>
      <c r="I57" s="21"/>
      <c r="M57" s="36"/>
    </row>
    <row r="58" spans="1:13" ht="15.75">
      <c r="A58" s="31" t="s">
        <v>9</v>
      </c>
      <c r="B58" s="22"/>
      <c r="C58" s="22"/>
      <c r="D58" s="27">
        <f>(B58+C58)*$D$4</f>
        <v>0</v>
      </c>
      <c r="E58" s="22"/>
      <c r="F58" s="28">
        <f>E58*$F$4</f>
        <v>0</v>
      </c>
      <c r="G58" s="22"/>
      <c r="H58" s="28">
        <f>G58*$H$4</f>
        <v>0</v>
      </c>
      <c r="I58" s="21">
        <f>++D58+F58+H58</f>
        <v>0</v>
      </c>
      <c r="J58" s="38">
        <v>21.1</v>
      </c>
      <c r="M58" s="36">
        <f>+J58+K58-I58</f>
        <v>21.1</v>
      </c>
    </row>
    <row r="59" spans="1:13" ht="15.75">
      <c r="A59" s="17"/>
      <c r="B59" s="22"/>
      <c r="C59" s="22"/>
      <c r="D59" s="28"/>
      <c r="E59" s="22"/>
      <c r="F59" s="28"/>
      <c r="G59" s="22"/>
      <c r="H59" s="28"/>
      <c r="I59" s="21"/>
      <c r="M59" s="36"/>
    </row>
    <row r="60" spans="1:13" ht="15" customHeight="1">
      <c r="A60" s="31" t="s">
        <v>23</v>
      </c>
      <c r="B60" s="22"/>
      <c r="C60" s="22"/>
      <c r="D60" s="27">
        <f>(B60+C60)*$D$4</f>
        <v>0</v>
      </c>
      <c r="E60" s="22"/>
      <c r="F60" s="28">
        <f>E60*$F$4</f>
        <v>0</v>
      </c>
      <c r="G60" s="22"/>
      <c r="H60" s="28">
        <f>G60*$H$4</f>
        <v>0</v>
      </c>
      <c r="I60" s="21">
        <f>++D60+F60+H60</f>
        <v>0</v>
      </c>
      <c r="J60" s="38">
        <v>16.899999999999999</v>
      </c>
      <c r="M60" s="36">
        <f>+J60+K60-I60</f>
        <v>16.899999999999999</v>
      </c>
    </row>
    <row r="61" spans="1:13" ht="15.75">
      <c r="A61" s="17"/>
      <c r="B61" s="22"/>
      <c r="C61" s="22"/>
      <c r="D61" s="28"/>
      <c r="E61" s="22"/>
      <c r="F61" s="28"/>
      <c r="G61" s="22"/>
      <c r="H61" s="28"/>
      <c r="I61" s="21"/>
      <c r="M61" s="35"/>
    </row>
    <row r="62" spans="1:13" ht="16.5" thickBot="1">
      <c r="A62" s="10"/>
      <c r="B62" s="18"/>
      <c r="C62" s="18"/>
      <c r="D62" s="11"/>
      <c r="E62" s="18"/>
      <c r="F62" s="11"/>
      <c r="G62" s="18"/>
      <c r="H62" s="11"/>
      <c r="I62" s="12"/>
    </row>
    <row r="63" spans="1:13" ht="15" customHeight="1" thickBot="1">
      <c r="A63" s="24"/>
      <c r="B63" s="64">
        <f>SUM(B6:B62)</f>
        <v>0</v>
      </c>
      <c r="C63" s="29">
        <f>SUM(C6:C62)</f>
        <v>0</v>
      </c>
      <c r="D63" s="34"/>
      <c r="E63" s="29">
        <f>SUM(E6:E62)</f>
        <v>0</v>
      </c>
      <c r="F63" s="34"/>
      <c r="G63" s="29">
        <f>SUM(G6:G62)</f>
        <v>0</v>
      </c>
      <c r="H63" s="25"/>
      <c r="I63" s="33">
        <f>SUM(I5:I61)</f>
        <v>0</v>
      </c>
      <c r="J63" s="39">
        <f>SUM(J5:J61)</f>
        <v>188.7</v>
      </c>
      <c r="K63" s="39">
        <f>SUM(K5:K61)</f>
        <v>0</v>
      </c>
      <c r="L63" s="59"/>
      <c r="M63" s="41">
        <f>SUM(M5:M61)</f>
        <v>188.7</v>
      </c>
    </row>
    <row r="64" spans="1:13">
      <c r="B64" s="16"/>
      <c r="C64" s="16"/>
      <c r="D64" s="26"/>
      <c r="E64" s="16"/>
      <c r="G64" s="16"/>
    </row>
    <row r="65" spans="2:13">
      <c r="B65" s="16"/>
      <c r="C65" s="16"/>
      <c r="D65" s="26"/>
      <c r="E65" s="16"/>
      <c r="G65" s="16"/>
      <c r="M65" s="35"/>
    </row>
    <row r="66" spans="2:13">
      <c r="B66" s="14"/>
      <c r="C66" s="16"/>
      <c r="E66" s="16"/>
      <c r="G66" s="16"/>
      <c r="M66" s="35"/>
    </row>
    <row r="67" spans="2:13">
      <c r="B67" s="14"/>
      <c r="C67" s="16"/>
      <c r="E67" s="16"/>
      <c r="G67" s="16"/>
      <c r="M67" s="35"/>
    </row>
    <row r="68" spans="2:13">
      <c r="B68" s="14"/>
      <c r="C68" s="16"/>
      <c r="E68" s="16"/>
      <c r="G68" s="16"/>
    </row>
    <row r="69" spans="2:13">
      <c r="B69" s="14"/>
      <c r="C69" s="16"/>
      <c r="E69" s="16"/>
      <c r="G69" s="16"/>
    </row>
    <row r="70" spans="2:13">
      <c r="B70" s="14"/>
      <c r="C70" s="16"/>
      <c r="E70" s="16"/>
      <c r="G70" s="16"/>
    </row>
    <row r="71" spans="2:13">
      <c r="B71" s="14"/>
      <c r="C71" s="16"/>
      <c r="E71" s="16"/>
      <c r="G71" s="16"/>
    </row>
    <row r="72" spans="2:13">
      <c r="B72" s="14"/>
      <c r="C72" s="16"/>
      <c r="M72" s="35"/>
    </row>
    <row r="73" spans="2:13">
      <c r="B73" s="14"/>
      <c r="C73" s="16"/>
    </row>
    <row r="74" spans="2:13">
      <c r="B74" s="14"/>
      <c r="C74" s="16"/>
    </row>
    <row r="75" spans="2:13">
      <c r="B75" s="14"/>
      <c r="C75" s="16"/>
    </row>
    <row r="76" spans="2:13">
      <c r="B76" s="14"/>
      <c r="C76" s="16"/>
    </row>
    <row r="77" spans="2:13">
      <c r="B77" s="14"/>
      <c r="C77" s="16"/>
    </row>
    <row r="78" spans="2:13">
      <c r="B78" s="14"/>
      <c r="C78" s="16"/>
    </row>
    <row r="79" spans="2:13">
      <c r="B79" s="14"/>
      <c r="C79" s="16"/>
    </row>
    <row r="80" spans="2:13">
      <c r="B80" s="14"/>
      <c r="C80" s="16"/>
    </row>
    <row r="81" spans="2:3">
      <c r="B81" s="14"/>
      <c r="C81" s="16"/>
    </row>
    <row r="82" spans="2:3">
      <c r="B82" s="14"/>
      <c r="C82" s="16"/>
    </row>
    <row r="83" spans="2:3">
      <c r="B83" s="14"/>
      <c r="C83" s="16"/>
    </row>
    <row r="84" spans="2:3">
      <c r="B84" s="14"/>
      <c r="C84" s="16"/>
    </row>
  </sheetData>
  <mergeCells count="4">
    <mergeCell ref="A1:I1"/>
    <mergeCell ref="J2:J3"/>
    <mergeCell ref="M2:M4"/>
    <mergeCell ref="K2:K3"/>
  </mergeCells>
  <phoneticPr fontId="0" type="noConversion"/>
  <pageMargins left="0.31496062992125984" right="0.31496062992125984" top="0.35433070866141736" bottom="0.35433070866141736" header="0.11811023622047245" footer="0.11811023622047245"/>
  <pageSetup paperSize="9" scale="91" fitToHeight="3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5"/>
  <sheetViews>
    <sheetView zoomScale="70" zoomScaleNormal="70" workbookViewId="0">
      <pane xSplit="1" ySplit="4" topLeftCell="B38" activePane="bottomRight" state="frozen"/>
      <selection pane="topRight" activeCell="B1" sqref="B1"/>
      <selection pane="bottomLeft" activeCell="A5" sqref="A5"/>
      <selection pane="bottomRight" activeCell="G61" sqref="A60:G61"/>
    </sheetView>
  </sheetViews>
  <sheetFormatPr baseColWidth="10" defaultRowHeight="12.75" outlineLevelRow="1" outlineLevelCol="1"/>
  <cols>
    <col min="1" max="1" width="39.42578125" style="1" customWidth="1"/>
    <col min="2" max="2" width="11.42578125" style="38" customWidth="1" outlineLevel="1"/>
    <col min="3" max="3" width="12.5703125" style="1" customWidth="1" outlineLevel="1"/>
    <col min="4" max="4" width="16.42578125" style="1" customWidth="1" outlineLevel="1"/>
    <col min="5" max="5" width="15.28515625" style="1" customWidth="1"/>
    <col min="6" max="6" width="14.140625" style="1" customWidth="1" outlineLevel="1"/>
    <col min="7" max="16384" width="11.42578125" style="1"/>
  </cols>
  <sheetData>
    <row r="1" spans="1:5" ht="34.5" customHeight="1">
      <c r="A1" s="83" t="s">
        <v>43</v>
      </c>
      <c r="B1" s="84"/>
      <c r="C1" s="84"/>
      <c r="D1" s="84"/>
      <c r="E1" s="85"/>
    </row>
    <row r="2" spans="1:5" s="3" customFormat="1" ht="44.25" customHeight="1">
      <c r="A2" s="79" t="s">
        <v>4</v>
      </c>
      <c r="B2" s="75" t="s">
        <v>35</v>
      </c>
      <c r="C2" s="77" t="s">
        <v>36</v>
      </c>
      <c r="D2" s="77" t="s">
        <v>25</v>
      </c>
      <c r="E2" s="79" t="str">
        <f>+'Suivi détaillé'!M2:M4</f>
        <v>SOLDE 2015/2016</v>
      </c>
    </row>
    <row r="3" spans="1:5" ht="30.75" customHeight="1">
      <c r="A3" s="80"/>
      <c r="B3" s="76"/>
      <c r="C3" s="78"/>
      <c r="D3" s="82"/>
      <c r="E3" s="80"/>
    </row>
    <row r="4" spans="1:5" ht="15" customHeight="1">
      <c r="A4" s="81"/>
      <c r="B4" s="42"/>
      <c r="C4" s="43"/>
      <c r="D4" s="51"/>
      <c r="E4" s="81"/>
    </row>
    <row r="5" spans="1:5" ht="15" customHeight="1">
      <c r="A5" s="46"/>
      <c r="B5" s="45"/>
      <c r="C5" s="46"/>
      <c r="D5" s="52"/>
      <c r="E5" s="50"/>
    </row>
    <row r="6" spans="1:5" ht="15" customHeight="1">
      <c r="A6" s="48" t="str">
        <f>+'Suivi détaillé'!A6</f>
        <v>AJINCA Philippe</v>
      </c>
      <c r="B6" s="55">
        <f>+'Suivi détaillé'!J6</f>
        <v>20</v>
      </c>
      <c r="C6" s="53">
        <f>+'Suivi détaillé'!K6</f>
        <v>0</v>
      </c>
      <c r="D6" s="53">
        <f>+'Suivi détaillé'!I6</f>
        <v>0</v>
      </c>
      <c r="E6" s="56">
        <f>+B6+C6-D6</f>
        <v>20</v>
      </c>
    </row>
    <row r="7" spans="1:5" ht="15" customHeight="1">
      <c r="A7" s="60"/>
      <c r="B7" s="61"/>
      <c r="C7" s="60"/>
      <c r="D7" s="62"/>
      <c r="E7" s="63"/>
    </row>
    <row r="8" spans="1:5" ht="15" customHeight="1">
      <c r="A8" s="48" t="str">
        <f>+'Suivi détaillé'!A8</f>
        <v>ALLEN Guylaine</v>
      </c>
      <c r="B8" s="55">
        <f>+'Suivi détaillé'!J8</f>
        <v>11.3</v>
      </c>
      <c r="C8" s="53">
        <f>+'Suivi détaillé'!K8</f>
        <v>0</v>
      </c>
      <c r="D8" s="53">
        <f>+'Suivi détaillé'!I8-'Suivi détaillé'!L8</f>
        <v>0</v>
      </c>
      <c r="E8" s="56">
        <f>+B8+C8-D8</f>
        <v>11.3</v>
      </c>
    </row>
    <row r="9" spans="1:5" ht="15" customHeight="1">
      <c r="A9" s="47"/>
      <c r="B9" s="55"/>
      <c r="C9" s="53"/>
      <c r="D9" s="53"/>
      <c r="E9" s="56"/>
    </row>
    <row r="10" spans="1:5" ht="15" customHeight="1">
      <c r="A10" s="48" t="str">
        <f>+'Suivi détaillé'!A10</f>
        <v>BABAULT Christiane</v>
      </c>
      <c r="B10" s="55">
        <f>+'Suivi détaillé'!J10</f>
        <v>0.40000000000000213</v>
      </c>
      <c r="C10" s="53">
        <f>+'Suivi détaillé'!K10</f>
        <v>0</v>
      </c>
      <c r="D10" s="53">
        <f>+'Suivi détaillé'!I10</f>
        <v>0</v>
      </c>
      <c r="E10" s="56">
        <f>+B10+C10-D10</f>
        <v>0.40000000000000213</v>
      </c>
    </row>
    <row r="11" spans="1:5" ht="15" customHeight="1">
      <c r="A11" s="47"/>
      <c r="B11" s="55"/>
      <c r="C11" s="53"/>
      <c r="D11" s="53"/>
      <c r="E11" s="56"/>
    </row>
    <row r="12" spans="1:5" ht="15" customHeight="1">
      <c r="A12" s="48" t="str">
        <f>+'Suivi détaillé'!A12</f>
        <v>BAGUET René</v>
      </c>
      <c r="B12" s="55">
        <f>+'Suivi détaillé'!J12</f>
        <v>-10</v>
      </c>
      <c r="C12" s="53">
        <f>+'Suivi détaillé'!K12</f>
        <v>0</v>
      </c>
      <c r="D12" s="53">
        <f>+'Suivi détaillé'!I12</f>
        <v>0</v>
      </c>
      <c r="E12" s="56">
        <f>+B12+C12-D12</f>
        <v>-10</v>
      </c>
    </row>
    <row r="13" spans="1:5" ht="15" customHeight="1">
      <c r="A13" s="47"/>
      <c r="B13" s="55"/>
      <c r="C13" s="53"/>
      <c r="D13" s="53"/>
      <c r="E13" s="56"/>
    </row>
    <row r="14" spans="1:5" ht="15" customHeight="1">
      <c r="A14" s="48" t="str">
        <f>+'Suivi détaillé'!A14</f>
        <v>BENOIT Philippe</v>
      </c>
      <c r="B14" s="55">
        <f>+'Suivi détaillé'!J14</f>
        <v>0</v>
      </c>
      <c r="C14" s="53">
        <f>+'Suivi détaillé'!K14</f>
        <v>0</v>
      </c>
      <c r="D14" s="53">
        <f>+'Suivi détaillé'!I14</f>
        <v>0</v>
      </c>
      <c r="E14" s="56">
        <f>+B14+C14-D14</f>
        <v>0</v>
      </c>
    </row>
    <row r="15" spans="1:5" ht="15" customHeight="1">
      <c r="A15" s="47"/>
      <c r="B15" s="55"/>
      <c r="C15" s="53"/>
      <c r="D15" s="53"/>
      <c r="E15" s="56"/>
    </row>
    <row r="16" spans="1:5" ht="15" customHeight="1">
      <c r="A16" s="48" t="str">
        <f>+'Suivi détaillé'!A16</f>
        <v>BLANES Guy</v>
      </c>
      <c r="B16" s="55">
        <f>+'Suivi détaillé'!J16</f>
        <v>15</v>
      </c>
      <c r="C16" s="53">
        <f>+'Suivi détaillé'!K16</f>
        <v>0</v>
      </c>
      <c r="D16" s="53">
        <f>+'Suivi détaillé'!I16</f>
        <v>0</v>
      </c>
      <c r="E16" s="56">
        <f>+B16+C16-D16</f>
        <v>15</v>
      </c>
    </row>
    <row r="17" spans="1:5" ht="15" customHeight="1">
      <c r="A17" s="47"/>
      <c r="B17" s="55"/>
      <c r="C17" s="53"/>
      <c r="D17" s="53"/>
      <c r="E17" s="56"/>
    </row>
    <row r="18" spans="1:5" ht="15" customHeight="1">
      <c r="A18" s="48" t="str">
        <f>+'Suivi détaillé'!A18</f>
        <v>BLANT Alain / BARDIN Isabelle</v>
      </c>
      <c r="B18" s="55">
        <f>+'Suivi détaillé'!J18</f>
        <v>7.9</v>
      </c>
      <c r="C18" s="53">
        <f>+'Suivi détaillé'!K18</f>
        <v>0</v>
      </c>
      <c r="D18" s="53">
        <f>+'Suivi détaillé'!I18</f>
        <v>0</v>
      </c>
      <c r="E18" s="56">
        <f>+B18+C18-D18</f>
        <v>7.9</v>
      </c>
    </row>
    <row r="19" spans="1:5" ht="15" customHeight="1">
      <c r="A19" s="47"/>
      <c r="B19" s="55"/>
      <c r="C19" s="53"/>
      <c r="D19" s="53"/>
      <c r="E19" s="56"/>
    </row>
    <row r="20" spans="1:5" ht="15" customHeight="1" outlineLevel="1">
      <c r="A20" s="48" t="str">
        <f>+'Suivi détaillé'!A20</f>
        <v>BONNET Marianne</v>
      </c>
      <c r="B20" s="55">
        <f>+'Suivi détaillé'!J20</f>
        <v>-10</v>
      </c>
      <c r="C20" s="55">
        <f>+'Suivi détaillé'!K20</f>
        <v>0</v>
      </c>
      <c r="D20" s="55">
        <f>+'Suivi détaillé'!I20</f>
        <v>0</v>
      </c>
      <c r="E20" s="56">
        <f>+B20+C20-D20</f>
        <v>-10</v>
      </c>
    </row>
    <row r="21" spans="1:5" ht="15" customHeight="1" outlineLevel="1">
      <c r="A21" s="47"/>
      <c r="B21" s="55"/>
      <c r="C21" s="53"/>
      <c r="D21" s="53"/>
      <c r="E21" s="56"/>
    </row>
    <row r="22" spans="1:5" ht="15" customHeight="1" outlineLevel="1">
      <c r="A22" s="48" t="str">
        <f>+'Suivi détaillé'!A22</f>
        <v xml:space="preserve">BOUCHONNET Nadège  </v>
      </c>
      <c r="B22" s="55">
        <f>+'Suivi détaillé'!J22</f>
        <v>0</v>
      </c>
      <c r="C22" s="55">
        <f>+'Suivi détaillé'!K22</f>
        <v>0</v>
      </c>
      <c r="D22" s="55">
        <f>+'Suivi détaillé'!I22</f>
        <v>0</v>
      </c>
      <c r="E22" s="56">
        <f>+B22+C22-D22</f>
        <v>0</v>
      </c>
    </row>
    <row r="23" spans="1:5" ht="15" customHeight="1" outlineLevel="1">
      <c r="A23" s="47"/>
      <c r="B23" s="55"/>
      <c r="C23" s="53"/>
      <c r="D23" s="53"/>
      <c r="E23" s="56"/>
    </row>
    <row r="24" spans="1:5" ht="15" customHeight="1">
      <c r="A24" s="48" t="str">
        <f>+'Suivi détaillé'!A24</f>
        <v>EYRIGNOUX Mireille</v>
      </c>
      <c r="B24" s="55">
        <f>+'Suivi détaillé'!J24</f>
        <v>0</v>
      </c>
      <c r="C24" s="53">
        <f>+'Suivi détaillé'!K24</f>
        <v>0</v>
      </c>
      <c r="D24" s="53">
        <f>+'Suivi détaillé'!I24</f>
        <v>0</v>
      </c>
      <c r="E24" s="56">
        <f>+B24+C24-D24</f>
        <v>0</v>
      </c>
    </row>
    <row r="25" spans="1:5" ht="15" customHeight="1">
      <c r="A25" s="47"/>
      <c r="B25" s="55"/>
      <c r="C25" s="53"/>
      <c r="D25" s="53"/>
      <c r="E25" s="56"/>
    </row>
    <row r="26" spans="1:5" ht="15" customHeight="1" outlineLevel="1">
      <c r="A26" s="48" t="str">
        <f>+'Suivi détaillé'!A26</f>
        <v>FOULON Mireille</v>
      </c>
      <c r="B26" s="55">
        <f>+'Suivi détaillé'!J26</f>
        <v>20.9</v>
      </c>
      <c r="C26" s="53">
        <f>+'Suivi détaillé'!K26</f>
        <v>0</v>
      </c>
      <c r="D26" s="53">
        <f>+'Suivi détaillé'!I26</f>
        <v>0</v>
      </c>
      <c r="E26" s="56">
        <f>+B26+C26-D26</f>
        <v>20.9</v>
      </c>
    </row>
    <row r="27" spans="1:5" ht="15" customHeight="1" outlineLevel="1">
      <c r="A27" s="47"/>
      <c r="B27" s="55"/>
      <c r="C27" s="53"/>
      <c r="D27" s="53"/>
      <c r="E27" s="56"/>
    </row>
    <row r="28" spans="1:5" ht="15" customHeight="1">
      <c r="A28" s="48" t="str">
        <f>+'Suivi détaillé'!A28</f>
        <v>GARCIA Marie</v>
      </c>
      <c r="B28" s="55">
        <f>+'Suivi détaillé'!J28</f>
        <v>0</v>
      </c>
      <c r="C28" s="53">
        <f>+'Suivi détaillé'!K28</f>
        <v>0</v>
      </c>
      <c r="D28" s="53">
        <f>+'Suivi détaillé'!I28</f>
        <v>0</v>
      </c>
      <c r="E28" s="56">
        <f>+B28+C28-D28</f>
        <v>0</v>
      </c>
    </row>
    <row r="29" spans="1:5" ht="15" customHeight="1">
      <c r="A29" s="47"/>
      <c r="B29" s="55"/>
      <c r="C29" s="53"/>
      <c r="D29" s="53"/>
      <c r="E29" s="56"/>
    </row>
    <row r="30" spans="1:5" ht="15" customHeight="1">
      <c r="A30" s="31" t="s">
        <v>31</v>
      </c>
      <c r="B30" s="55">
        <f>+'Suivi détaillé'!J30</f>
        <v>19.100000000000001</v>
      </c>
      <c r="C30" s="53">
        <f>+'Suivi détaillé'!K30</f>
        <v>0</v>
      </c>
      <c r="D30" s="53">
        <f>+'Suivi détaillé'!I30</f>
        <v>0</v>
      </c>
      <c r="E30" s="56">
        <f>+B30+C30-D30</f>
        <v>19.100000000000001</v>
      </c>
    </row>
    <row r="31" spans="1:5" ht="15" customHeight="1">
      <c r="A31" s="47"/>
      <c r="B31" s="55"/>
      <c r="C31" s="53"/>
      <c r="D31" s="53"/>
      <c r="E31" s="56"/>
    </row>
    <row r="32" spans="1:5" ht="15" customHeight="1">
      <c r="A32" s="48" t="str">
        <f>+'Suivi détaillé'!A32</f>
        <v>JACQUOT Dominique</v>
      </c>
      <c r="B32" s="55">
        <f>+'Suivi détaillé'!J32</f>
        <v>0</v>
      </c>
      <c r="C32" s="53">
        <f>+'Suivi détaillé'!K32</f>
        <v>0</v>
      </c>
      <c r="D32" s="53">
        <f>+'Suivi détaillé'!I32</f>
        <v>0</v>
      </c>
      <c r="E32" s="56">
        <f>+B32+C32-D32</f>
        <v>0</v>
      </c>
    </row>
    <row r="33" spans="1:5" ht="15" customHeight="1">
      <c r="A33" s="47"/>
      <c r="B33" s="55"/>
      <c r="C33" s="53"/>
      <c r="D33" s="53"/>
      <c r="E33" s="56"/>
    </row>
    <row r="34" spans="1:5" ht="15" customHeight="1">
      <c r="A34" s="48" t="str">
        <f>+'Suivi détaillé'!A34</f>
        <v>JELALI Sonia</v>
      </c>
      <c r="B34" s="55">
        <f>+'Suivi détaillé'!J34</f>
        <v>0</v>
      </c>
      <c r="C34" s="53">
        <f>+'Suivi détaillé'!K34</f>
        <v>0</v>
      </c>
      <c r="D34" s="53">
        <f>+'Suivi détaillé'!I34</f>
        <v>0</v>
      </c>
      <c r="E34" s="56">
        <f>+B34+C34-D34</f>
        <v>0</v>
      </c>
    </row>
    <row r="35" spans="1:5" ht="15" customHeight="1">
      <c r="A35" s="47"/>
      <c r="B35" s="55"/>
      <c r="C35" s="53"/>
      <c r="D35" s="53"/>
      <c r="E35" s="56"/>
    </row>
    <row r="36" spans="1:5" ht="15" customHeight="1">
      <c r="A36" s="48" t="s">
        <v>39</v>
      </c>
      <c r="B36" s="55">
        <f>+'Suivi détaillé'!J36</f>
        <v>11.7</v>
      </c>
      <c r="C36" s="53">
        <f>+'Suivi détaillé'!K36</f>
        <v>0</v>
      </c>
      <c r="D36" s="53">
        <f>+'Suivi détaillé'!I36</f>
        <v>0</v>
      </c>
      <c r="E36" s="56">
        <f>+B36+C36-D36</f>
        <v>11.7</v>
      </c>
    </row>
    <row r="37" spans="1:5" ht="15" customHeight="1">
      <c r="A37" s="47"/>
      <c r="B37" s="55"/>
      <c r="C37" s="53"/>
      <c r="D37" s="53"/>
      <c r="E37" s="56"/>
    </row>
    <row r="38" spans="1:5" ht="15" customHeight="1">
      <c r="A38" s="48" t="str">
        <f>+'Suivi détaillé'!A38</f>
        <v>LIGOT Agnes</v>
      </c>
      <c r="B38" s="55">
        <f>+'Suivi détaillé'!J38</f>
        <v>16.599999999999998</v>
      </c>
      <c r="C38" s="53">
        <f>+'Suivi détaillé'!K38</f>
        <v>0</v>
      </c>
      <c r="D38" s="53">
        <f>+'Suivi détaillé'!I38</f>
        <v>0</v>
      </c>
      <c r="E38" s="56">
        <f>+B38+C38-D38</f>
        <v>16.599999999999998</v>
      </c>
    </row>
    <row r="39" spans="1:5" ht="15" customHeight="1">
      <c r="A39" s="47"/>
      <c r="B39" s="55"/>
      <c r="C39" s="53"/>
      <c r="D39" s="53"/>
      <c r="E39" s="56"/>
    </row>
    <row r="40" spans="1:5" ht="15" customHeight="1">
      <c r="A40" s="66" t="s">
        <v>40</v>
      </c>
      <c r="B40" s="55">
        <f>+'Suivi détaillé'!J40</f>
        <v>0</v>
      </c>
      <c r="C40" s="53">
        <f>+'Suivi détaillé'!K40</f>
        <v>0</v>
      </c>
      <c r="D40" s="53">
        <f>+'Suivi détaillé'!I40</f>
        <v>0</v>
      </c>
      <c r="E40" s="56">
        <f>+B40+C40-D40</f>
        <v>0</v>
      </c>
    </row>
    <row r="41" spans="1:5" ht="15" customHeight="1">
      <c r="A41" s="47"/>
      <c r="B41" s="55"/>
      <c r="C41" s="53"/>
      <c r="D41" s="53"/>
      <c r="E41" s="56"/>
    </row>
    <row r="42" spans="1:5" ht="15" customHeight="1">
      <c r="A42" s="48" t="str">
        <f>+'Suivi détaillé'!A42</f>
        <v>MICHON Sébastien</v>
      </c>
      <c r="B42" s="55">
        <f>+'Suivi détaillé'!J42</f>
        <v>-32.200000000000003</v>
      </c>
      <c r="C42" s="53">
        <f>+'Suivi détaillé'!K42</f>
        <v>0</v>
      </c>
      <c r="D42" s="53">
        <f>+'Suivi détaillé'!I42</f>
        <v>0</v>
      </c>
      <c r="E42" s="56">
        <f>+B42+C42-D42</f>
        <v>-32.200000000000003</v>
      </c>
    </row>
    <row r="43" spans="1:5" ht="15" customHeight="1">
      <c r="A43" s="47"/>
      <c r="B43" s="55"/>
      <c r="C43" s="53"/>
      <c r="D43" s="53"/>
      <c r="E43" s="56"/>
    </row>
    <row r="44" spans="1:5" ht="15" customHeight="1">
      <c r="A44" s="48" t="str">
        <f>+'Suivi détaillé'!A44</f>
        <v>MOBBS Emma</v>
      </c>
      <c r="B44" s="55">
        <f>+'Suivi détaillé'!J44</f>
        <v>15.6</v>
      </c>
      <c r="C44" s="53">
        <f>+'Suivi détaillé'!K44</f>
        <v>0</v>
      </c>
      <c r="D44" s="53">
        <f>+'Suivi détaillé'!I44</f>
        <v>0</v>
      </c>
      <c r="E44" s="56">
        <f>+B44+C44-D44</f>
        <v>15.6</v>
      </c>
    </row>
    <row r="45" spans="1:5" ht="15.75" customHeight="1">
      <c r="A45" s="49"/>
      <c r="B45" s="55"/>
      <c r="C45" s="53"/>
      <c r="D45" s="53"/>
      <c r="E45" s="56"/>
    </row>
    <row r="46" spans="1:5" ht="15" customHeight="1">
      <c r="A46" s="48" t="str">
        <f>+'Suivi détaillé'!A46</f>
        <v>NATTIER Lara</v>
      </c>
      <c r="B46" s="55">
        <f>+'Suivi détaillé'!J46</f>
        <v>10.9</v>
      </c>
      <c r="C46" s="53">
        <f>+'Suivi détaillé'!K46</f>
        <v>0</v>
      </c>
      <c r="D46" s="53">
        <f>+'Suivi détaillé'!I46</f>
        <v>0</v>
      </c>
      <c r="E46" s="56">
        <f>+B46+C46-D46</f>
        <v>10.9</v>
      </c>
    </row>
    <row r="47" spans="1:5" ht="15.75" customHeight="1">
      <c r="A47" s="49"/>
      <c r="B47" s="55"/>
      <c r="C47" s="53"/>
      <c r="D47" s="53"/>
      <c r="E47" s="56"/>
    </row>
    <row r="48" spans="1:5" ht="15" customHeight="1">
      <c r="A48" s="48" t="str">
        <f>+'Suivi détaillé'!A48</f>
        <v>PAQUEREAU Philippe/Valérie</v>
      </c>
      <c r="B48" s="55">
        <f>+'Suivi détaillé'!J48</f>
        <v>12.6</v>
      </c>
      <c r="C48" s="53">
        <f>+'Suivi détaillé'!K48</f>
        <v>0</v>
      </c>
      <c r="D48" s="53">
        <f>+'Suivi détaillé'!I48</f>
        <v>0</v>
      </c>
      <c r="E48" s="56">
        <f>+B48+C48-D48</f>
        <v>12.6</v>
      </c>
    </row>
    <row r="49" spans="1:5" ht="15" customHeight="1">
      <c r="A49" s="49"/>
      <c r="B49" s="55"/>
      <c r="C49" s="53"/>
      <c r="D49" s="53"/>
      <c r="E49" s="56"/>
    </row>
    <row r="50" spans="1:5" ht="15" customHeight="1">
      <c r="A50" s="48" t="str">
        <f>+'Suivi détaillé'!A50</f>
        <v>PARADIS Gilles et Catherine</v>
      </c>
      <c r="B50" s="55">
        <f>+'Suivi détaillé'!J50</f>
        <v>4.4000000000000004</v>
      </c>
      <c r="C50" s="53">
        <f>+'Suivi détaillé'!K50</f>
        <v>0</v>
      </c>
      <c r="D50" s="53">
        <f>+'Suivi détaillé'!I50</f>
        <v>0</v>
      </c>
      <c r="E50" s="56">
        <f>+B50+C50-D50</f>
        <v>4.4000000000000004</v>
      </c>
    </row>
    <row r="51" spans="1:5" ht="15" customHeight="1">
      <c r="A51" s="47"/>
      <c r="B51" s="55"/>
      <c r="C51" s="53"/>
      <c r="D51" s="53"/>
      <c r="E51" s="56"/>
    </row>
    <row r="52" spans="1:5" ht="15" customHeight="1">
      <c r="A52" s="48" t="str">
        <f>+'Suivi détaillé'!A52</f>
        <v>POINSOT Magdalena</v>
      </c>
      <c r="B52" s="55">
        <f>+'Suivi détaillé'!J52</f>
        <v>14.2</v>
      </c>
      <c r="C52" s="53">
        <f>+'Suivi détaillé'!K52</f>
        <v>0</v>
      </c>
      <c r="D52" s="53">
        <f>+'Suivi détaillé'!I52</f>
        <v>0</v>
      </c>
      <c r="E52" s="56">
        <f>+B52+C52-D52</f>
        <v>14.2</v>
      </c>
    </row>
    <row r="53" spans="1:5" ht="15" customHeight="1">
      <c r="A53" s="47"/>
      <c r="B53" s="55"/>
      <c r="C53" s="53"/>
      <c r="D53" s="53"/>
      <c r="E53" s="56"/>
    </row>
    <row r="54" spans="1:5" ht="15" customHeight="1">
      <c r="A54" s="48" t="str">
        <f>+'Suivi détaillé'!A54</f>
        <v>PROST céline</v>
      </c>
      <c r="B54" s="55">
        <f>+'Suivi détaillé'!J54</f>
        <v>7.4</v>
      </c>
      <c r="C54" s="53">
        <f>+'Suivi détaillé'!K54</f>
        <v>0</v>
      </c>
      <c r="D54" s="53">
        <f>+'Suivi détaillé'!I54</f>
        <v>0</v>
      </c>
      <c r="E54" s="56">
        <f>+B54+C54-D54</f>
        <v>7.4</v>
      </c>
    </row>
    <row r="55" spans="1:5" ht="15" customHeight="1">
      <c r="A55" s="47"/>
      <c r="B55" s="55"/>
      <c r="C55" s="53"/>
      <c r="D55" s="53"/>
      <c r="E55" s="56"/>
    </row>
    <row r="56" spans="1:5" ht="15" customHeight="1">
      <c r="A56" s="48" t="str">
        <f>+'Suivi détaillé'!A56</f>
        <v>VALLEE Cyril &amp; Anya</v>
      </c>
      <c r="B56" s="55">
        <f>+'Suivi détaillé'!J56</f>
        <v>14.899999999999999</v>
      </c>
      <c r="C56" s="53">
        <f>+'Suivi détaillé'!K56</f>
        <v>0</v>
      </c>
      <c r="D56" s="53">
        <f>+'Suivi détaillé'!I56</f>
        <v>0</v>
      </c>
      <c r="E56" s="56">
        <f>+B56+C56-D56</f>
        <v>14.899999999999999</v>
      </c>
    </row>
    <row r="57" spans="1:5" ht="15" customHeight="1">
      <c r="A57" s="47"/>
      <c r="B57" s="55"/>
      <c r="C57" s="53"/>
      <c r="D57" s="53"/>
      <c r="E57" s="56"/>
    </row>
    <row r="58" spans="1:5" ht="15" customHeight="1">
      <c r="A58" s="48" t="str">
        <f>+'Suivi détaillé'!A58</f>
        <v>ZAKEOSSIAN Dikran et Manon</v>
      </c>
      <c r="B58" s="55">
        <f>+'Suivi détaillé'!J58</f>
        <v>21.1</v>
      </c>
      <c r="C58" s="53">
        <f>+'Suivi détaillé'!K58</f>
        <v>0</v>
      </c>
      <c r="D58" s="53">
        <f>+'Suivi détaillé'!I58</f>
        <v>0</v>
      </c>
      <c r="E58" s="56">
        <f>+B58+C58-D58</f>
        <v>21.1</v>
      </c>
    </row>
    <row r="59" spans="1:5" ht="15" customHeight="1">
      <c r="A59" s="47"/>
      <c r="B59" s="55"/>
      <c r="C59" s="53"/>
      <c r="D59" s="53"/>
      <c r="E59" s="56"/>
    </row>
    <row r="60" spans="1:5" ht="15.75">
      <c r="A60" s="48" t="str">
        <f>+'Suivi détaillé'!A60</f>
        <v>ZIVKOVIC Véronique</v>
      </c>
      <c r="B60" s="55">
        <f>+'Suivi détaillé'!J60</f>
        <v>16.899999999999999</v>
      </c>
      <c r="C60" s="53">
        <f>+'Suivi détaillé'!K60</f>
        <v>0</v>
      </c>
      <c r="D60" s="53">
        <f>+'Suivi détaillé'!I60</f>
        <v>0</v>
      </c>
      <c r="E60" s="56">
        <f>+B60+C60-D60</f>
        <v>16.899999999999999</v>
      </c>
    </row>
    <row r="61" spans="1:5" ht="15" customHeight="1">
      <c r="A61" s="49"/>
      <c r="B61" s="55"/>
      <c r="C61" s="53"/>
      <c r="D61" s="53"/>
      <c r="E61" s="56"/>
    </row>
    <row r="62" spans="1:5" ht="15">
      <c r="A62" s="43"/>
      <c r="B62" s="42"/>
      <c r="C62" s="43"/>
      <c r="D62" s="54"/>
      <c r="E62" s="44"/>
    </row>
    <row r="64" spans="1:5" outlineLevel="1">
      <c r="B64" s="38">
        <f>SUM(B6:B61)</f>
        <v>188.7</v>
      </c>
      <c r="C64" s="38">
        <f>SUM(C6:C61)</f>
        <v>0</v>
      </c>
      <c r="D64" s="38">
        <f>SUM(D6:D61)</f>
        <v>0</v>
      </c>
      <c r="E64" s="38">
        <f>SUM(E6:E61)</f>
        <v>188.7</v>
      </c>
    </row>
    <row r="65" spans="1:5" s="40" customFormat="1">
      <c r="A65" s="1"/>
      <c r="B65" s="38"/>
      <c r="C65" s="1"/>
      <c r="D65" s="1"/>
      <c r="E65" s="35"/>
    </row>
  </sheetData>
  <mergeCells count="6">
    <mergeCell ref="B2:B3"/>
    <mergeCell ref="C2:C3"/>
    <mergeCell ref="E2:E4"/>
    <mergeCell ref="D2:D3"/>
    <mergeCell ref="A1:E1"/>
    <mergeCell ref="A2:A4"/>
  </mergeCells>
  <pageMargins left="0.31496062992125984" right="0.31496062992125984" top="0.35433070866141736" bottom="0.35433070866141736" header="0.11811023622047245" footer="0.11811023622047245"/>
  <pageSetup paperSize="9" fitToHeight="3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32</vt:i4>
      </vt:variant>
    </vt:vector>
  </HeadingPairs>
  <TitlesOfParts>
    <vt:vector size="34" baseType="lpstr">
      <vt:lpstr>Suivi détaillé</vt:lpstr>
      <vt:lpstr>Recap Solde</vt:lpstr>
      <vt:lpstr>_Ajinca</vt:lpstr>
      <vt:lpstr>_Allen</vt:lpstr>
      <vt:lpstr>_Babault</vt:lpstr>
      <vt:lpstr>_Baguet</vt:lpstr>
      <vt:lpstr>_Benoit</vt:lpstr>
      <vt:lpstr>_Blanes</vt:lpstr>
      <vt:lpstr>_Blant</vt:lpstr>
      <vt:lpstr>_Bonnet</vt:lpstr>
      <vt:lpstr>_Bouchonnet</vt:lpstr>
      <vt:lpstr>_Eyrignoux</vt:lpstr>
      <vt:lpstr>_Foulon</vt:lpstr>
      <vt:lpstr>_garcia</vt:lpstr>
      <vt:lpstr>_Hooper</vt:lpstr>
      <vt:lpstr>_Jacquot</vt:lpstr>
      <vt:lpstr>_Jelali</vt:lpstr>
      <vt:lpstr>_Lagrange</vt:lpstr>
      <vt:lpstr>_Ligot</vt:lpstr>
      <vt:lpstr>_Marty</vt:lpstr>
      <vt:lpstr>_Michon</vt:lpstr>
      <vt:lpstr>_Mobbs</vt:lpstr>
      <vt:lpstr>_Nattier</vt:lpstr>
      <vt:lpstr>_Paquereau</vt:lpstr>
      <vt:lpstr>_Paradis</vt:lpstr>
      <vt:lpstr>_Poinsot</vt:lpstr>
      <vt:lpstr>_prost</vt:lpstr>
      <vt:lpstr>_Vallee</vt:lpstr>
      <vt:lpstr>_Zakeossian</vt:lpstr>
      <vt:lpstr>_Zivkovic</vt:lpstr>
      <vt:lpstr>'Recap Solde'!Impression_des_titres</vt:lpstr>
      <vt:lpstr>'Suivi détaillé'!Impression_des_titres</vt:lpstr>
      <vt:lpstr>'Recap Solde'!Zone_d_impression</vt:lpstr>
      <vt:lpstr>'Suivi détaillé'!Zone_d_impression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</dc:creator>
  <cp:lastModifiedBy>philippe</cp:lastModifiedBy>
  <cp:lastPrinted>2015-05-23T17:49:24Z</cp:lastPrinted>
  <dcterms:created xsi:type="dcterms:W3CDTF">2010-01-24T09:36:06Z</dcterms:created>
  <dcterms:modified xsi:type="dcterms:W3CDTF">2016-03-26T17:20:57Z</dcterms:modified>
</cp:coreProperties>
</file>